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110" windowHeight="8625" activeTab="0"/>
  </bookViews>
  <sheets>
    <sheet name="README" sheetId="1" r:id="rId1"/>
    <sheet name="IndustrialTrackT1AllData" sheetId="2" r:id="rId2"/>
    <sheet name="IndustrialTrackT1OldData" sheetId="3" r:id="rId3"/>
    <sheet name="IndustrialTrackT1NewData" sheetId="4" r:id="rId4"/>
    <sheet name="IndustrialTrackT2AllData" sheetId="5" r:id="rId5"/>
    <sheet name="IndustrialTrackT2OldData" sheetId="6" r:id="rId6"/>
    <sheet name="IndustrialTrackT2NewData" sheetId="7" r:id="rId7"/>
  </sheets>
  <externalReferences>
    <externalReference r:id="rId10"/>
  </externalReferences>
  <definedNames/>
  <calcPr fullCalcOnLoad="1"/>
</workbook>
</file>

<file path=xl/sharedStrings.xml><?xml version="1.0" encoding="utf-8"?>
<sst xmlns="http://schemas.openxmlformats.org/spreadsheetml/2006/main" count="391" uniqueCount="95">
  <si>
    <t>Weight</t>
  </si>
  <si>
    <t>RODON</t>
  </si>
  <si>
    <t>ProADAPT</t>
  </si>
  <si>
    <t>Classification Errors</t>
  </si>
  <si>
    <t>FINAL RANK:</t>
  </si>
  <si>
    <t>Rank - 2</t>
  </si>
  <si>
    <t>Rank - 3</t>
  </si>
  <si>
    <t>Rank - 4</t>
  </si>
  <si>
    <t>Rank - 5</t>
  </si>
  <si>
    <r>
      <t xml:space="preserve">Max points: </t>
    </r>
    <r>
      <rPr>
        <b/>
        <sz val="10"/>
        <rFont val="Verdana"/>
        <family val="2"/>
      </rPr>
      <t>100</t>
    </r>
  </si>
  <si>
    <t>2) For each metric, the algorithms are ranked based on their raw metric scores.</t>
  </si>
  <si>
    <t>4) For each metric, the assigned points for each algorithm are weighted according to the "weights" shown above.</t>
  </si>
  <si>
    <t xml:space="preserve">5) Finally, an aggregate "final score" is calculated for each algorithm by summing over weighted points assigned for each metric.  </t>
  </si>
  <si>
    <t>False Positives Rate</t>
  </si>
  <si>
    <t>False Negatives Rate</t>
  </si>
  <si>
    <t>Detection Accuracy</t>
  </si>
  <si>
    <t>Mean Time To Detect (ms)</t>
  </si>
  <si>
    <t>Mean Time To Isolate (ms)</t>
  </si>
  <si>
    <t>Mean CPU Time (ms)</t>
  </si>
  <si>
    <t>Mean Peak Memory Usage (kb)</t>
  </si>
  <si>
    <t>Point Scale</t>
  </si>
  <si>
    <t>HyDE-S</t>
  </si>
  <si>
    <t>RulesRule</t>
  </si>
  <si>
    <t>FACT</t>
  </si>
  <si>
    <t>RacerX</t>
  </si>
  <si>
    <t>Fault Buster</t>
  </si>
  <si>
    <t>HyDE</t>
  </si>
  <si>
    <t>Stanford</t>
  </si>
  <si>
    <t>Lydia</t>
  </si>
  <si>
    <t>1) For each metric, raw metric scores for each algorithm are calculated.</t>
  </si>
  <si>
    <t>3) For each metric, an algorithm is assigned points according to the "point scale table" shown above based on its relative ranking. (i.e. the algorithm that is ranked first is assigned 10 points, second 8, and so on)</t>
  </si>
  <si>
    <t>In case of a two, or more-way tie all points for associated rankings are distributed to tying algorithms evenly. (for example if two algorithms tie for ranking 3&amp;4, then each get (7+6)/2 points)</t>
  </si>
  <si>
    <t xml:space="preserve">Metric weights are adjusted such that the max. possible final score for each of the three tracks will be a 100. (i.e. if an algorithm is ranked first in all metrics, it will get a final score of 100.) </t>
  </si>
  <si>
    <t>The scoring is calculated as follows:</t>
  </si>
  <si>
    <t xml:space="preserve">HyDE </t>
  </si>
  <si>
    <t>Example NGDE</t>
  </si>
  <si>
    <t xml:space="preserve">  Ranking</t>
  </si>
  <si>
    <t>Points</t>
  </si>
  <si>
    <t>Ranking</t>
  </si>
  <si>
    <t xml:space="preserve">    Ranking</t>
  </si>
  <si>
    <t xml:space="preserve">     Ranking</t>
  </si>
  <si>
    <t>FINAL SCORES:</t>
  </si>
  <si>
    <t>Rank - 1</t>
  </si>
  <si>
    <t>Rank - 6</t>
  </si>
  <si>
    <t>Rank - 7</t>
  </si>
  <si>
    <t>Rank - 8</t>
  </si>
  <si>
    <t>Rank - 9</t>
  </si>
  <si>
    <t>Rank - 10</t>
  </si>
  <si>
    <t>Rank - 11</t>
  </si>
  <si>
    <t xml:space="preserve">Any team with members that are part of the organizing committee, NASA employees or contractors, have worked in the ADAPT lab </t>
  </si>
  <si>
    <t>or otherwise benefitted from knowledge gained from NASA-funded contracts, is ineligible for any potential prize money in the Industrial Track.</t>
  </si>
  <si>
    <t>Wizards of Oz</t>
  </si>
  <si>
    <t>TIER 1 COMPETITION SCORES - ALL REMATCH DATA</t>
  </si>
  <si>
    <t>TIER 1 COMPETITION SCORES - NEW DATA (REMATCH DATA WHICH WAS NOT PREVIOUSLY PROVIDED)</t>
  </si>
  <si>
    <t>TIER 1 COMPETITION SCORES - OLD DATA (REMATCH DATA WHICH WAS PREVIOUSLY PROVIDED; USED FOR DXC09, JUNE 16)</t>
  </si>
  <si>
    <t>GoalArt</t>
  </si>
  <si>
    <t>Points</t>
  </si>
  <si>
    <t>TIER 2 COMPETITION SCORES - ALL REMATCH DATA</t>
  </si>
  <si>
    <t>Rank - 1</t>
  </si>
  <si>
    <t>TIER 2 COMPETITION SCORES - OLD DATA (REMATCH DATA WHICH WAS PREVIOUSLY PROVIDED; USED FOR DXC09, JUNE 16)</t>
  </si>
  <si>
    <t>TIER 2 COMPETITION SCORES - NEW DATA (REMATCH DATA WHICH WAS NOT PREVIOUSLY PROVIDED)</t>
  </si>
  <si>
    <t>Sheet</t>
  </si>
  <si>
    <t>IndustrialTrackT1AllData</t>
  </si>
  <si>
    <t>IndustrialTrackT1NewData</t>
  </si>
  <si>
    <t>IndustrialTrackT1OldData</t>
  </si>
  <si>
    <t>IndustrialTrackT2AllData</t>
  </si>
  <si>
    <t>IndustrialTrackT2OldData</t>
  </si>
  <si>
    <t>IndustrialTrackT2NewData</t>
  </si>
  <si>
    <t>DA scores for all Tier 1 (ADAPT-Lite) rematch data, which includes DXC09 competition data plus new scenarios</t>
  </si>
  <si>
    <t xml:space="preserve">DA scores for subset of Tier 1 (ADAPT-Lite) rematch data which was used for DXC competition </t>
  </si>
  <si>
    <t xml:space="preserve">DA scores for subset of Tier 1 (ADAPT-Lite) rematch data created after DXC09 </t>
  </si>
  <si>
    <t>DA scores for all Tier 2 (ADAPT) rematch data, which includes DXC09 competition data plus new scenarios</t>
  </si>
  <si>
    <t xml:space="preserve">DA scores for subset of Tier 2 (ADAPT) rematch data which was used for DXC competition </t>
  </si>
  <si>
    <t xml:space="preserve">DA scores for subset of Tier 2 (ADAPT) rematch data created after DXC09 </t>
  </si>
  <si>
    <t>Number of Scenarios</t>
  </si>
  <si>
    <t>No-fault</t>
  </si>
  <si>
    <t>1-fault</t>
  </si>
  <si>
    <t>2-faults</t>
  </si>
  <si>
    <t>3-faults</t>
  </si>
  <si>
    <t>Total</t>
  </si>
  <si>
    <t>Sheet Description</t>
  </si>
  <si>
    <t xml:space="preserve">This workbook contains the DXC09 "rematch" results. At the 20th International Workshop on Principles of Diagnosis </t>
  </si>
  <si>
    <t>held in Sweden in June, the DXC organizing committee invited the diagnostic competition participants to update their algorithms</t>
  </si>
  <si>
    <t xml:space="preserve">The rematch data include the competition scenarios in addition to some new scenarios created for the rematch. </t>
  </si>
  <si>
    <t>There is no prize money for the rematch.</t>
  </si>
  <si>
    <t>This workbook has results for the Industrial Track only. There are three worksheets for each Tier in the Industrial Track.</t>
  </si>
  <si>
    <t>The other worksheets are for the benefit of participants to examine how the DAs performed on two subsets</t>
  </si>
  <si>
    <t xml:space="preserve">of the rematch data: data which was used for the competition in June and previously posted, and new data which </t>
  </si>
  <si>
    <t>had not  been previously posted on DaSHlink.</t>
  </si>
  <si>
    <t>The official rematch results are on sheets IndustrialTrackT1AllData and IndustrialTrackT2AllData.</t>
  </si>
  <si>
    <t>DAs that have been updated since DXC09 or are new participants are highlighted.</t>
  </si>
  <si>
    <t>after reviewing the competition results and encouraged others to submit additional DAs to be evaluated in a rematch.</t>
  </si>
  <si>
    <t>See DaSHlink for more detailed Evaluator results (EvaluatorResultsIndustrialRematch2009-10-21.zip),</t>
  </si>
  <si>
    <t>scenario result files (ScenarioResultsIndustrialTrack2009-10-21.zip), and data files</t>
  </si>
  <si>
    <t>(ADAPTtier1RematchNewData2009-08-12.zip, ADAPTtier2RematchNewData2009-09-21.zip).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</si>
</sst>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00"/>
    <numFmt numFmtId="168" formatCode="0.000000"/>
    <numFmt numFmtId="169" formatCode="0.00000"/>
  </numFmts>
  <fonts count="37">
    <font>
      <sz val="11"/>
      <color theme="1"/>
      <name val="Calibri"/>
      <family val="2"/>
    </font>
    <font>
      <sz val="11"/>
      <color indexed="8"/>
      <name val="Calibri"/>
      <family val="2"/>
    </font>
    <font>
      <b/>
      <sz val="10"/>
      <name val="Verdana"/>
      <family val="2"/>
    </font>
    <font>
      <sz val="10"/>
      <name val="Verdana"/>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top/>
      <bottom/>
    </border>
    <border>
      <left style="medium"/>
      <right/>
      <top/>
      <bottom style="medium"/>
    </border>
    <border>
      <left/>
      <right/>
      <top style="medium"/>
      <bottom/>
    </border>
    <border>
      <left/>
      <right style="medium"/>
      <top/>
      <bottom/>
    </border>
    <border>
      <left/>
      <right/>
      <top/>
      <bottom style="medium"/>
    </border>
    <border>
      <left/>
      <right style="medium"/>
      <top/>
      <bottom style="medium"/>
    </border>
    <border>
      <left/>
      <right style="medium"/>
      <top style="medium"/>
      <bottom/>
    </border>
    <border>
      <left/>
      <right style="thick"/>
      <top style="medium"/>
      <bottom/>
    </border>
    <border>
      <left/>
      <right style="thick"/>
      <top/>
      <bottom/>
    </border>
    <border>
      <left/>
      <right style="thick"/>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1" fillId="32" borderId="7" applyNumberFormat="0" applyFont="0" applyAlignment="0" applyProtection="0"/>
    <xf numFmtId="0" fontId="33" fillId="2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1">
    <xf numFmtId="0" fontId="0" fillId="0" borderId="0" xfId="0" applyFont="1" applyAlignment="1">
      <alignment/>
    </xf>
    <xf numFmtId="0" fontId="2" fillId="0" borderId="0" xfId="0" applyFont="1" applyAlignment="1">
      <alignment/>
    </xf>
    <xf numFmtId="164" fontId="0" fillId="0" borderId="0" xfId="0" applyNumberFormat="1" applyAlignment="1">
      <alignment horizontal="center"/>
    </xf>
    <xf numFmtId="0" fontId="0" fillId="0" borderId="10" xfId="0" applyBorder="1" applyAlignment="1">
      <alignment horizontal="right"/>
    </xf>
    <xf numFmtId="166" fontId="0" fillId="0" borderId="0" xfId="0" applyNumberFormat="1" applyFill="1" applyBorder="1" applyAlignment="1">
      <alignment horizontal="center"/>
    </xf>
    <xf numFmtId="0" fontId="0" fillId="0" borderId="11" xfId="0" applyBorder="1" applyAlignment="1">
      <alignment horizontal="right"/>
    </xf>
    <xf numFmtId="0" fontId="0" fillId="0" borderId="0" xfId="0" applyNumberFormat="1" applyFill="1" applyBorder="1" applyAlignment="1">
      <alignment horizontal="center"/>
    </xf>
    <xf numFmtId="0" fontId="0" fillId="0" borderId="0" xfId="0" applyNumberFormat="1" applyBorder="1" applyAlignment="1">
      <alignment horizontal="center"/>
    </xf>
    <xf numFmtId="0" fontId="0" fillId="0" borderId="12" xfId="0" applyBorder="1" applyAlignment="1">
      <alignment horizontal="right"/>
    </xf>
    <xf numFmtId="166" fontId="0" fillId="0" borderId="13" xfId="0" applyNumberFormat="1" applyFill="1" applyBorder="1" applyAlignment="1">
      <alignment horizontal="center"/>
    </xf>
    <xf numFmtId="1" fontId="0" fillId="0" borderId="13"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Alignment="1">
      <alignment horizontal="center"/>
    </xf>
    <xf numFmtId="0" fontId="0" fillId="0" borderId="0" xfId="0" applyNumberFormat="1" applyAlignment="1">
      <alignment horizontal="center"/>
    </xf>
    <xf numFmtId="0" fontId="3" fillId="0" borderId="0" xfId="0" applyFont="1" applyAlignment="1">
      <alignment/>
    </xf>
    <xf numFmtId="0" fontId="3" fillId="0" borderId="0" xfId="0" applyFont="1" applyAlignment="1">
      <alignment/>
    </xf>
    <xf numFmtId="164" fontId="2" fillId="0" borderId="13" xfId="0" applyNumberFormat="1" applyFont="1" applyBorder="1" applyAlignment="1">
      <alignment horizontal="center"/>
    </xf>
    <xf numFmtId="0" fontId="2" fillId="0" borderId="11" xfId="0" applyFont="1" applyBorder="1" applyAlignment="1">
      <alignment/>
    </xf>
    <xf numFmtId="0" fontId="2" fillId="0" borderId="10" xfId="0" applyFont="1" applyBorder="1" applyAlignment="1">
      <alignment/>
    </xf>
    <xf numFmtId="0" fontId="2" fillId="0" borderId="0" xfId="0" applyFont="1" applyAlignment="1">
      <alignment horizontal="center"/>
    </xf>
    <xf numFmtId="0" fontId="3" fillId="0" borderId="14" xfId="0" applyNumberFormat="1" applyFont="1" applyBorder="1" applyAlignment="1">
      <alignment horizontal="center"/>
    </xf>
    <xf numFmtId="1" fontId="0" fillId="33" borderId="15" xfId="0" applyNumberFormat="1" applyFill="1" applyBorder="1" applyAlignment="1">
      <alignment horizontal="center"/>
    </xf>
    <xf numFmtId="0" fontId="0" fillId="33" borderId="15" xfId="0" applyNumberFormat="1" applyFill="1" applyBorder="1" applyAlignment="1">
      <alignment horizontal="center"/>
    </xf>
    <xf numFmtId="1" fontId="0" fillId="33" borderId="16" xfId="0" applyNumberFormat="1" applyFill="1" applyBorder="1" applyAlignment="1">
      <alignment horizontal="center"/>
    </xf>
    <xf numFmtId="0" fontId="0" fillId="33" borderId="16" xfId="0" applyNumberFormat="1" applyFill="1" applyBorder="1" applyAlignment="1">
      <alignment horizontal="center"/>
    </xf>
    <xf numFmtId="0" fontId="2" fillId="34" borderId="0" xfId="0" applyFont="1" applyFill="1" applyAlignment="1">
      <alignment horizontal="right"/>
    </xf>
    <xf numFmtId="164" fontId="0" fillId="34" borderId="0" xfId="0" applyNumberFormat="1" applyFill="1" applyAlignment="1">
      <alignment horizontal="center"/>
    </xf>
    <xf numFmtId="0" fontId="2" fillId="34" borderId="0" xfId="0" applyFont="1" applyFill="1" applyAlignment="1">
      <alignment horizontal="right"/>
    </xf>
    <xf numFmtId="1" fontId="3" fillId="34" borderId="0" xfId="0" applyNumberFormat="1" applyFont="1" applyFill="1" applyAlignment="1">
      <alignment horizontal="center"/>
    </xf>
    <xf numFmtId="166" fontId="0" fillId="0" borderId="14" xfId="0" applyNumberFormat="1" applyFill="1" applyBorder="1" applyAlignment="1">
      <alignment horizontal="center"/>
    </xf>
    <xf numFmtId="0" fontId="0" fillId="0" borderId="14" xfId="0" applyNumberFormat="1" applyFill="1" applyBorder="1" applyAlignment="1">
      <alignment horizontal="center"/>
    </xf>
    <xf numFmtId="166" fontId="0" fillId="0" borderId="17" xfId="0" applyNumberFormat="1" applyFill="1" applyBorder="1" applyAlignment="1">
      <alignment horizontal="center"/>
    </xf>
    <xf numFmtId="1" fontId="0" fillId="0" borderId="17" xfId="0" applyNumberFormat="1" applyFill="1" applyBorder="1" applyAlignment="1">
      <alignment horizontal="center"/>
    </xf>
    <xf numFmtId="164" fontId="0" fillId="0" borderId="0" xfId="0" applyNumberFormat="1" applyBorder="1" applyAlignment="1">
      <alignment horizontal="center"/>
    </xf>
    <xf numFmtId="0" fontId="0" fillId="0" borderId="0" xfId="0" applyBorder="1" applyAlignment="1">
      <alignment/>
    </xf>
    <xf numFmtId="164" fontId="2" fillId="0" borderId="18" xfId="0" applyNumberFormat="1" applyFont="1" applyBorder="1" applyAlignment="1">
      <alignment horizontal="center"/>
    </xf>
    <xf numFmtId="165" fontId="2" fillId="0" borderId="19" xfId="0" applyNumberFormat="1" applyFont="1" applyBorder="1" applyAlignment="1">
      <alignment horizontal="center"/>
    </xf>
    <xf numFmtId="165" fontId="0" fillId="0" borderId="19" xfId="0" applyNumberFormat="1" applyBorder="1" applyAlignment="1">
      <alignment horizontal="center"/>
    </xf>
    <xf numFmtId="165" fontId="0" fillId="0" borderId="20" xfId="0" applyNumberFormat="1" applyBorder="1" applyAlignment="1">
      <alignment horizontal="center"/>
    </xf>
    <xf numFmtId="1" fontId="3" fillId="33" borderId="15" xfId="0" applyNumberFormat="1" applyFont="1" applyFill="1" applyBorder="1" applyAlignment="1">
      <alignment horizontal="center"/>
    </xf>
    <xf numFmtId="165" fontId="2" fillId="0" borderId="18" xfId="0" applyNumberFormat="1" applyFont="1" applyBorder="1" applyAlignment="1">
      <alignment horizontal="center"/>
    </xf>
    <xf numFmtId="1" fontId="3" fillId="0" borderId="0" xfId="0" applyNumberFormat="1" applyFont="1" applyFill="1" applyBorder="1" applyAlignment="1">
      <alignment horizontal="center"/>
    </xf>
    <xf numFmtId="0" fontId="0" fillId="0" borderId="19" xfId="0" applyNumberFormat="1" applyBorder="1" applyAlignment="1">
      <alignment horizontal="center"/>
    </xf>
    <xf numFmtId="0" fontId="0" fillId="0" borderId="20" xfId="0" applyNumberFormat="1" applyBorder="1" applyAlignment="1">
      <alignment horizontal="center"/>
    </xf>
    <xf numFmtId="1" fontId="0" fillId="0" borderId="0" xfId="0" applyNumberFormat="1" applyAlignment="1">
      <alignment horizontal="center"/>
    </xf>
    <xf numFmtId="1" fontId="3" fillId="0" borderId="0" xfId="0" applyNumberFormat="1" applyFont="1" applyAlignment="1">
      <alignment horizontal="center"/>
    </xf>
    <xf numFmtId="0" fontId="3" fillId="0" borderId="0" xfId="0" applyFont="1" applyAlignment="1">
      <alignment horizontal="center"/>
    </xf>
    <xf numFmtId="164" fontId="2" fillId="0" borderId="13" xfId="0" applyNumberFormat="1" applyFont="1" applyFill="1" applyBorder="1" applyAlignment="1">
      <alignment horizontal="center" wrapText="1"/>
    </xf>
    <xf numFmtId="165" fontId="2" fillId="0" borderId="0" xfId="0" applyNumberFormat="1" applyFont="1" applyBorder="1" applyAlignment="1">
      <alignment horizontal="center"/>
    </xf>
    <xf numFmtId="166" fontId="3" fillId="0" borderId="11" xfId="0" applyNumberFormat="1" applyFont="1" applyFill="1" applyBorder="1" applyAlignment="1">
      <alignment horizontal="center"/>
    </xf>
    <xf numFmtId="166" fontId="3" fillId="0" borderId="0" xfId="0" applyNumberFormat="1" applyFont="1" applyFill="1" applyBorder="1" applyAlignment="1">
      <alignment horizontal="center"/>
    </xf>
    <xf numFmtId="166" fontId="3" fillId="0" borderId="14" xfId="0" applyNumberFormat="1" applyFont="1" applyFill="1" applyBorder="1" applyAlignment="1">
      <alignment horizontal="center"/>
    </xf>
    <xf numFmtId="165" fontId="0" fillId="0" borderId="0" xfId="0" applyNumberFormat="1" applyBorder="1" applyAlignment="1">
      <alignment horizontal="center"/>
    </xf>
    <xf numFmtId="0" fontId="3" fillId="0" borderId="11" xfId="0" applyNumberFormat="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Fill="1" applyBorder="1" applyAlignment="1">
      <alignment horizontal="center"/>
    </xf>
    <xf numFmtId="165" fontId="0" fillId="0" borderId="15" xfId="0" applyNumberFormat="1" applyBorder="1" applyAlignment="1">
      <alignment horizontal="center"/>
    </xf>
    <xf numFmtId="0" fontId="3" fillId="33" borderId="12" xfId="0" applyNumberFormat="1" applyFont="1" applyFill="1" applyBorder="1" applyAlignment="1">
      <alignment horizontal="center"/>
    </xf>
    <xf numFmtId="0" fontId="3" fillId="33" borderId="15" xfId="0" applyNumberFormat="1" applyFont="1" applyFill="1" applyBorder="1" applyAlignment="1">
      <alignment horizontal="center"/>
    </xf>
    <xf numFmtId="0" fontId="3" fillId="33" borderId="16" xfId="0" applyNumberFormat="1" applyFont="1" applyFill="1" applyBorder="1" applyAlignment="1">
      <alignment horizontal="center"/>
    </xf>
    <xf numFmtId="165" fontId="2" fillId="0" borderId="13" xfId="0" applyNumberFormat="1" applyFont="1" applyBorder="1" applyAlignment="1">
      <alignment horizontal="center"/>
    </xf>
    <xf numFmtId="166" fontId="3" fillId="0" borderId="10" xfId="0" applyNumberFormat="1" applyFont="1" applyFill="1" applyBorder="1" applyAlignment="1">
      <alignment horizontal="center"/>
    </xf>
    <xf numFmtId="166" fontId="3" fillId="0" borderId="13" xfId="0" applyNumberFormat="1" applyFont="1" applyFill="1" applyBorder="1" applyAlignment="1">
      <alignment horizontal="center"/>
    </xf>
    <xf numFmtId="166" fontId="3" fillId="0" borderId="17" xfId="0" applyNumberFormat="1" applyFont="1" applyFill="1" applyBorder="1" applyAlignment="1">
      <alignment horizontal="center"/>
    </xf>
    <xf numFmtId="0" fontId="3" fillId="0" borderId="12" xfId="0" applyFont="1" applyBorder="1" applyAlignment="1">
      <alignment horizontal="right"/>
    </xf>
    <xf numFmtId="165" fontId="3" fillId="0" borderId="15" xfId="0" applyNumberFormat="1" applyFont="1" applyBorder="1" applyAlignment="1">
      <alignment horizontal="center"/>
    </xf>
    <xf numFmtId="1" fontId="3" fillId="0" borderId="10" xfId="0" applyNumberFormat="1" applyFont="1" applyFill="1" applyBorder="1" applyAlignment="1">
      <alignment horizontal="center"/>
    </xf>
    <xf numFmtId="1" fontId="3" fillId="0" borderId="13" xfId="0" applyNumberFormat="1" applyFont="1" applyFill="1" applyBorder="1" applyAlignment="1">
      <alignment horizontal="center"/>
    </xf>
    <xf numFmtId="1" fontId="3" fillId="0" borderId="17" xfId="0" applyNumberFormat="1" applyFont="1" applyFill="1" applyBorder="1" applyAlignment="1">
      <alignment horizontal="center"/>
    </xf>
    <xf numFmtId="0" fontId="0" fillId="0" borderId="15" xfId="0" applyNumberFormat="1" applyBorder="1" applyAlignment="1">
      <alignment horizontal="center"/>
    </xf>
    <xf numFmtId="164" fontId="3" fillId="34" borderId="0" xfId="0" applyNumberFormat="1" applyFont="1" applyFill="1" applyAlignment="1">
      <alignment horizontal="center"/>
    </xf>
    <xf numFmtId="0" fontId="0" fillId="35" borderId="0" xfId="0" applyFill="1" applyAlignment="1">
      <alignment/>
    </xf>
    <xf numFmtId="0" fontId="35" fillId="0" borderId="0" xfId="0" applyFont="1" applyAlignment="1">
      <alignment/>
    </xf>
    <xf numFmtId="0" fontId="0" fillId="0" borderId="0" xfId="0" applyFont="1" applyAlignment="1">
      <alignment/>
    </xf>
    <xf numFmtId="0" fontId="0" fillId="0" borderId="0" xfId="0" applyFill="1" applyAlignment="1">
      <alignment/>
    </xf>
    <xf numFmtId="164" fontId="2" fillId="35" borderId="13" xfId="0" applyNumberFormat="1" applyFont="1" applyFill="1" applyBorder="1" applyAlignment="1">
      <alignment horizontal="center" wrapText="1"/>
    </xf>
    <xf numFmtId="0" fontId="2" fillId="35" borderId="13" xfId="0" applyFont="1" applyFill="1" applyBorder="1" applyAlignment="1">
      <alignment horizontal="center" wrapText="1"/>
    </xf>
    <xf numFmtId="0" fontId="2" fillId="35" borderId="17" xfId="0" applyFont="1" applyFill="1" applyBorder="1" applyAlignment="1">
      <alignment horizontal="center" wrapText="1"/>
    </xf>
    <xf numFmtId="0" fontId="2" fillId="35" borderId="10" xfId="0" applyFont="1" applyFill="1" applyBorder="1" applyAlignment="1">
      <alignment horizontal="center" wrapText="1"/>
    </xf>
    <xf numFmtId="164" fontId="2" fillId="35" borderId="17" xfId="0" applyNumberFormat="1" applyFont="1" applyFill="1" applyBorder="1" applyAlignment="1">
      <alignment horizontal="center" wrapText="1"/>
    </xf>
    <xf numFmtId="165" fontId="3" fillId="0" borderId="10" xfId="0" applyNumberFormat="1" applyFont="1" applyFill="1" applyBorder="1" applyAlignment="1">
      <alignment horizontal="center"/>
    </xf>
    <xf numFmtId="165" fontId="3" fillId="0" borderId="13" xfId="0" applyNumberFormat="1" applyFont="1" applyFill="1" applyBorder="1" applyAlignment="1">
      <alignment horizontal="center"/>
    </xf>
    <xf numFmtId="165" fontId="3" fillId="0" borderId="17" xfId="0" applyNumberFormat="1" applyFont="1" applyFill="1" applyBorder="1" applyAlignment="1">
      <alignment horizontal="center"/>
    </xf>
    <xf numFmtId="165" fontId="0" fillId="0" borderId="13" xfId="0" applyNumberFormat="1" applyFill="1" applyBorder="1" applyAlignment="1">
      <alignment horizontal="center"/>
    </xf>
    <xf numFmtId="165" fontId="0" fillId="0" borderId="0" xfId="0" applyNumberFormat="1" applyFill="1" applyBorder="1" applyAlignment="1">
      <alignment horizontal="center"/>
    </xf>
    <xf numFmtId="165" fontId="0" fillId="0" borderId="17" xfId="0" applyNumberFormat="1" applyFill="1" applyBorder="1" applyAlignment="1">
      <alignment horizontal="center"/>
    </xf>
    <xf numFmtId="0" fontId="2" fillId="0" borderId="13" xfId="0" applyFont="1" applyFill="1" applyBorder="1" applyAlignment="1">
      <alignment horizontal="center" wrapText="1"/>
    </xf>
    <xf numFmtId="165" fontId="0" fillId="33" borderId="15" xfId="0" applyNumberFormat="1" applyFill="1" applyBorder="1" applyAlignment="1">
      <alignment horizontal="center"/>
    </xf>
    <xf numFmtId="165" fontId="3" fillId="33" borderId="15" xfId="0" applyNumberFormat="1" applyFont="1" applyFill="1" applyBorder="1" applyAlignment="1">
      <alignment horizontal="center"/>
    </xf>
    <xf numFmtId="165" fontId="0" fillId="33" borderId="16" xfId="0" applyNumberFormat="1" applyFill="1" applyBorder="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7">
    <dxf>
      <font>
        <b/>
        <i val="0"/>
      </font>
      <fill>
        <patternFill>
          <bgColor theme="0" tint="-0.149959996342659"/>
        </patternFill>
      </fill>
    </dxf>
    <dxf>
      <font>
        <b/>
        <i val="0"/>
      </font>
    </dxf>
    <dxf>
      <font>
        <b/>
        <i val="0"/>
      </font>
      <fill>
        <patternFill>
          <bgColor theme="0" tint="-0.149959996342659"/>
        </patternFill>
      </fill>
    </dxf>
    <dxf>
      <font>
        <b/>
        <i val="0"/>
      </font>
    </dxf>
    <dxf>
      <font>
        <b/>
        <i val="0"/>
      </font>
    </dxf>
    <dxf>
      <font>
        <b/>
        <i val="0"/>
      </font>
      <fill>
        <patternFill>
          <bgColor theme="0" tint="-0.149959996342659"/>
        </patternFill>
      </fill>
    </dxf>
    <dxf>
      <font>
        <b/>
        <i val="0"/>
      </font>
    </dxf>
    <dxf>
      <font>
        <b/>
        <i val="0"/>
      </font>
      <fill>
        <patternFill>
          <bgColor theme="0" tint="-0.149959996342659"/>
        </patternFill>
      </fill>
    </dxf>
    <dxf>
      <font>
        <b/>
        <i val="0"/>
      </font>
      <fill>
        <patternFill>
          <bgColor theme="0" tint="-0.149959996342659"/>
        </patternFill>
      </fill>
    </dxf>
    <dxf>
      <font>
        <b/>
        <i val="0"/>
      </font>
      <fill>
        <patternFill>
          <bgColor theme="0" tint="-0.149959996342659"/>
        </patternFill>
      </fill>
    </dxf>
    <dxf>
      <font>
        <b/>
        <i val="0"/>
      </font>
    </dxf>
    <dxf>
      <font>
        <b/>
        <i val="0"/>
      </font>
      <fill>
        <patternFill>
          <bgColor theme="0" tint="-0.149959996342659"/>
        </patternFill>
      </fill>
    </dxf>
    <dxf>
      <font>
        <b/>
        <i val="0"/>
      </font>
      <fill>
        <patternFill>
          <bgColor theme="0" tint="-0.149959996342659"/>
        </patternFill>
      </fill>
    </dxf>
    <dxf>
      <font>
        <b/>
        <i val="0"/>
      </font>
    </dxf>
    <dxf>
      <font>
        <b/>
        <i val="0"/>
      </font>
      <fill>
        <patternFill>
          <bgColor theme="0" tint="-0.149959996342659"/>
        </patternFill>
      </fill>
    </dxf>
    <dxf>
      <font>
        <b/>
        <i val="0"/>
      </font>
      <fill>
        <patternFill>
          <bgColor theme="0" tint="-0.149959996342659"/>
        </patternFill>
      </fill>
      <border/>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XC%20Rematch%20v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Tier1,Tier2"/>
      <sheetName val="Comp-Tier1,Tier2"/>
      <sheetName val="New-Tier1,Tier2"/>
      <sheetName val="Tier1ResultsByScenario"/>
      <sheetName val="Tier2ResultsByScenari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0"/>
  <sheetViews>
    <sheetView tabSelected="1" zoomScalePageLayoutView="0" workbookViewId="0" topLeftCell="A1">
      <selection activeCell="A29" sqref="A29"/>
    </sheetView>
  </sheetViews>
  <sheetFormatPr defaultColWidth="9.140625" defaultRowHeight="15"/>
  <cols>
    <col min="1" max="1" width="24.57421875" style="0" bestFit="1" customWidth="1"/>
    <col min="2" max="6" width="9.140625" style="0" customWidth="1"/>
    <col min="7" max="7" width="11.00390625" style="0" customWidth="1"/>
  </cols>
  <sheetData>
    <row r="1" ht="15">
      <c r="A1" t="s">
        <v>81</v>
      </c>
    </row>
    <row r="2" ht="15">
      <c r="A2" t="s">
        <v>82</v>
      </c>
    </row>
    <row r="3" ht="15">
      <c r="A3" t="s">
        <v>91</v>
      </c>
    </row>
    <row r="4" ht="15">
      <c r="A4" t="s">
        <v>83</v>
      </c>
    </row>
    <row r="5" ht="15">
      <c r="A5" t="s">
        <v>84</v>
      </c>
    </row>
    <row r="7" ht="15">
      <c r="A7" t="s">
        <v>85</v>
      </c>
    </row>
    <row r="8" ht="15">
      <c r="A8" s="72" t="s">
        <v>89</v>
      </c>
    </row>
    <row r="9" ht="15">
      <c r="A9" s="73" t="s">
        <v>86</v>
      </c>
    </row>
    <row r="10" ht="15">
      <c r="A10" t="s">
        <v>87</v>
      </c>
    </row>
    <row r="11" ht="15">
      <c r="A11" t="s">
        <v>88</v>
      </c>
    </row>
    <row r="13" spans="1:6" ht="15">
      <c r="A13" s="71" t="s">
        <v>90</v>
      </c>
      <c r="B13" s="71"/>
      <c r="C13" s="71"/>
      <c r="D13" s="71"/>
      <c r="E13" s="71"/>
      <c r="F13" s="71"/>
    </row>
    <row r="14" spans="1:5" ht="15">
      <c r="A14" s="74"/>
      <c r="B14" s="74"/>
      <c r="C14" s="74"/>
      <c r="D14" s="74"/>
      <c r="E14" s="74"/>
    </row>
    <row r="15" spans="1:5" ht="15">
      <c r="A15" s="74" t="s">
        <v>92</v>
      </c>
      <c r="B15" s="74"/>
      <c r="C15" s="74"/>
      <c r="D15" s="74"/>
      <c r="E15" s="74"/>
    </row>
    <row r="16" spans="1:5" ht="15">
      <c r="A16" s="74" t="s">
        <v>93</v>
      </c>
      <c r="B16" s="74"/>
      <c r="C16" s="74"/>
      <c r="D16" s="74"/>
      <c r="E16" s="74"/>
    </row>
    <row r="17" spans="1:5" ht="15">
      <c r="A17" s="74" t="s">
        <v>94</v>
      </c>
      <c r="B17" s="74"/>
      <c r="C17" s="74"/>
      <c r="D17" s="74"/>
      <c r="E17" s="74"/>
    </row>
    <row r="18" spans="1:5" ht="15">
      <c r="A18" s="74"/>
      <c r="B18" s="74"/>
      <c r="C18" s="74"/>
      <c r="D18" s="74"/>
      <c r="E18" s="74"/>
    </row>
    <row r="20" spans="2:6" ht="15">
      <c r="B20" s="90" t="s">
        <v>74</v>
      </c>
      <c r="C20" s="90"/>
      <c r="D20" s="90"/>
      <c r="E20" s="90"/>
      <c r="F20" s="90"/>
    </row>
    <row r="21" spans="1:7" ht="15">
      <c r="A21" t="s">
        <v>61</v>
      </c>
      <c r="B21" t="s">
        <v>75</v>
      </c>
      <c r="C21" t="s">
        <v>76</v>
      </c>
      <c r="D21" t="s">
        <v>77</v>
      </c>
      <c r="E21" t="s">
        <v>78</v>
      </c>
      <c r="F21" t="s">
        <v>79</v>
      </c>
      <c r="G21" t="s">
        <v>80</v>
      </c>
    </row>
    <row r="22" spans="1:7" ht="15">
      <c r="A22" s="72" t="s">
        <v>62</v>
      </c>
      <c r="B22">
        <v>36</v>
      </c>
      <c r="C22">
        <v>56</v>
      </c>
      <c r="F22">
        <f aca="true" t="shared" si="0" ref="F22:F27">SUM(B22:E22)</f>
        <v>92</v>
      </c>
      <c r="G22" s="72" t="s">
        <v>68</v>
      </c>
    </row>
    <row r="23" spans="1:7" ht="15">
      <c r="A23" t="s">
        <v>64</v>
      </c>
      <c r="B23">
        <v>30</v>
      </c>
      <c r="C23">
        <v>32</v>
      </c>
      <c r="F23">
        <f t="shared" si="0"/>
        <v>62</v>
      </c>
      <c r="G23" t="s">
        <v>69</v>
      </c>
    </row>
    <row r="24" spans="1:7" ht="15">
      <c r="A24" t="s">
        <v>63</v>
      </c>
      <c r="B24">
        <v>6</v>
      </c>
      <c r="C24">
        <v>24</v>
      </c>
      <c r="F24">
        <f t="shared" si="0"/>
        <v>30</v>
      </c>
      <c r="G24" t="s">
        <v>70</v>
      </c>
    </row>
    <row r="25" spans="1:7" ht="15">
      <c r="A25" s="72" t="s">
        <v>65</v>
      </c>
      <c r="B25" s="34">
        <v>48</v>
      </c>
      <c r="C25" s="34">
        <v>51</v>
      </c>
      <c r="D25" s="34">
        <v>41</v>
      </c>
      <c r="E25" s="34">
        <v>19</v>
      </c>
      <c r="F25">
        <f t="shared" si="0"/>
        <v>159</v>
      </c>
      <c r="G25" s="72" t="s">
        <v>71</v>
      </c>
    </row>
    <row r="26" spans="1:7" ht="15">
      <c r="A26" t="s">
        <v>66</v>
      </c>
      <c r="B26" s="34">
        <v>40</v>
      </c>
      <c r="C26" s="34">
        <v>40</v>
      </c>
      <c r="D26" s="34">
        <v>30</v>
      </c>
      <c r="E26" s="34">
        <v>10</v>
      </c>
      <c r="F26">
        <f t="shared" si="0"/>
        <v>120</v>
      </c>
      <c r="G26" t="s">
        <v>72</v>
      </c>
    </row>
    <row r="27" spans="1:7" ht="15">
      <c r="A27" t="s">
        <v>67</v>
      </c>
      <c r="B27" s="34">
        <v>8</v>
      </c>
      <c r="C27" s="34">
        <v>11</v>
      </c>
      <c r="D27" s="34">
        <v>11</v>
      </c>
      <c r="E27" s="34">
        <v>9</v>
      </c>
      <c r="F27">
        <f t="shared" si="0"/>
        <v>39</v>
      </c>
      <c r="G27" t="s">
        <v>73</v>
      </c>
    </row>
    <row r="28" spans="2:5" ht="15">
      <c r="B28" s="34"/>
      <c r="C28" s="34"/>
      <c r="D28" s="34"/>
      <c r="E28" s="34"/>
    </row>
    <row r="30" spans="2:5" ht="15">
      <c r="B30" s="74"/>
      <c r="C30" s="74"/>
      <c r="D30" s="74"/>
      <c r="E30" s="74"/>
    </row>
  </sheetData>
  <sheetProtection/>
  <mergeCells count="1">
    <mergeCell ref="B20:F20"/>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31" sqref="D31"/>
    </sheetView>
  </sheetViews>
  <sheetFormatPr defaultColWidth="9.140625" defaultRowHeight="15"/>
  <cols>
    <col min="1" max="1" width="33.28125" style="0" customWidth="1"/>
    <col min="2" max="2" width="8.57421875" style="0" customWidth="1"/>
    <col min="3" max="13" width="11.140625" style="0" customWidth="1"/>
  </cols>
  <sheetData>
    <row r="1" spans="1:13" ht="15.75" thickBot="1">
      <c r="A1" s="1" t="s">
        <v>52</v>
      </c>
      <c r="B1" s="2"/>
      <c r="C1" s="33"/>
      <c r="D1" s="2"/>
      <c r="E1" s="2"/>
      <c r="F1" s="2"/>
      <c r="G1" s="2"/>
      <c r="H1" s="2"/>
      <c r="I1" s="2"/>
      <c r="J1" s="2"/>
      <c r="K1" s="2"/>
      <c r="L1" s="34"/>
      <c r="M1" s="33"/>
    </row>
    <row r="2" spans="1:13" ht="26.25">
      <c r="A2" s="3"/>
      <c r="B2" s="35" t="s">
        <v>0</v>
      </c>
      <c r="C2" s="76" t="s">
        <v>1</v>
      </c>
      <c r="D2" s="86" t="s">
        <v>51</v>
      </c>
      <c r="E2" s="76" t="s">
        <v>25</v>
      </c>
      <c r="F2" s="75" t="s">
        <v>2</v>
      </c>
      <c r="G2" s="47" t="s">
        <v>34</v>
      </c>
      <c r="H2" s="75" t="s">
        <v>21</v>
      </c>
      <c r="I2" s="75" t="s">
        <v>22</v>
      </c>
      <c r="J2" s="75" t="s">
        <v>23</v>
      </c>
      <c r="K2" s="47" t="s">
        <v>24</v>
      </c>
      <c r="L2" s="76" t="s">
        <v>35</v>
      </c>
      <c r="M2" s="77" t="s">
        <v>28</v>
      </c>
    </row>
    <row r="3" spans="1:13" ht="15">
      <c r="A3" s="17" t="s">
        <v>13</v>
      </c>
      <c r="B3" s="36">
        <v>1.3</v>
      </c>
      <c r="C3" s="4">
        <v>0.010869565217391304</v>
      </c>
      <c r="D3" s="4">
        <v>0</v>
      </c>
      <c r="E3" s="4">
        <v>0.010869565217391304</v>
      </c>
      <c r="F3" s="4">
        <v>0.010869565217391304</v>
      </c>
      <c r="G3" s="4">
        <v>0</v>
      </c>
      <c r="H3" s="4">
        <v>0.3804347826086957</v>
      </c>
      <c r="I3" s="4">
        <v>0.32608695652173914</v>
      </c>
      <c r="J3" s="4">
        <v>0.10869565217391304</v>
      </c>
      <c r="K3" s="4">
        <v>0.03260869565217391</v>
      </c>
      <c r="L3" s="4">
        <v>0.03260869565217391</v>
      </c>
      <c r="M3" s="29">
        <v>0.010869565217391304</v>
      </c>
    </row>
    <row r="4" spans="1:13" ht="15">
      <c r="A4" s="5" t="s">
        <v>36</v>
      </c>
      <c r="B4" s="37"/>
      <c r="C4" s="6">
        <f>RANK(C3,$C3:$M3,1)</f>
        <v>3</v>
      </c>
      <c r="D4" s="6">
        <f aca="true" t="shared" si="0" ref="D4:M4">RANK(D3,$C3:$M3,1)</f>
        <v>1</v>
      </c>
      <c r="E4" s="6">
        <f t="shared" si="0"/>
        <v>3</v>
      </c>
      <c r="F4" s="6">
        <f t="shared" si="0"/>
        <v>3</v>
      </c>
      <c r="G4" s="6">
        <f t="shared" si="0"/>
        <v>1</v>
      </c>
      <c r="H4" s="6">
        <f t="shared" si="0"/>
        <v>11</v>
      </c>
      <c r="I4" s="6">
        <f t="shared" si="0"/>
        <v>10</v>
      </c>
      <c r="J4" s="6">
        <f t="shared" si="0"/>
        <v>9</v>
      </c>
      <c r="K4" s="6">
        <f t="shared" si="0"/>
        <v>7</v>
      </c>
      <c r="L4" s="6">
        <f t="shared" si="0"/>
        <v>7</v>
      </c>
      <c r="M4" s="30">
        <f t="shared" si="0"/>
        <v>3</v>
      </c>
    </row>
    <row r="5" spans="1:13" ht="15.75" thickBot="1">
      <c r="A5" s="8" t="s">
        <v>37</v>
      </c>
      <c r="B5" s="38"/>
      <c r="C5" s="87">
        <f ca="1">AVERAGE(INDEX($B$31:$B$41,C4):OFFSET(INDEX($B$31:$B$41,C4),COUNTIF($C4:$M4,C4)-1,0))</f>
        <v>5.5</v>
      </c>
      <c r="D5" s="87">
        <f ca="1">AVERAGE(INDEX($B$31:$B$41,D4):OFFSET(INDEX($B$31:$B$41,D4),COUNTIF($C4:$M4,D4)-1,0))</f>
        <v>9</v>
      </c>
      <c r="E5" s="87">
        <f ca="1">AVERAGE(INDEX($B$31:$B$41,E4):OFFSET(INDEX($B$31:$B$41,E4),COUNTIF($C4:$M4,E4)-1,0))</f>
        <v>5.5</v>
      </c>
      <c r="F5" s="87">
        <f ca="1">AVERAGE(INDEX($B$31:$B$41,F4):OFFSET(INDEX($B$31:$B$41,F4),COUNTIF($C4:$M4,F4)-1,0))</f>
        <v>5.5</v>
      </c>
      <c r="G5" s="87">
        <f ca="1">AVERAGE(INDEX($B$31:$B$41,G4):OFFSET(INDEX($B$31:$B$41,G4),COUNTIF($C4:$M4,G4)-1,0))</f>
        <v>9</v>
      </c>
      <c r="H5" s="87">
        <f ca="1">AVERAGE(INDEX($B$31:$B$41,H4):OFFSET(INDEX($B$31:$B$41,H4),COUNTIF($C4:$M4,H4)-1,0))</f>
        <v>0</v>
      </c>
      <c r="I5" s="88">
        <f ca="1">AVERAGE(INDEX($B$31:$B$41,I4):OFFSET(INDEX($B$31:$B$41,I4),COUNTIF($C4:$M4,I4)-1,0))</f>
        <v>0</v>
      </c>
      <c r="J5" s="88">
        <f ca="1">AVERAGE(INDEX($B$31:$B$41,J4):OFFSET(INDEX($B$31:$B$41,J4),COUNTIF($C4:$M4,J4)-1,0))</f>
        <v>1</v>
      </c>
      <c r="K5" s="88">
        <f ca="1">AVERAGE(INDEX($B$31:$B$41,K4):OFFSET(INDEX($B$31:$B$41,K4),COUNTIF($C4:$M4,K4)-1,0))</f>
        <v>2.5</v>
      </c>
      <c r="L5" s="87">
        <f ca="1">AVERAGE(INDEX($B$31:$B$41,L4):OFFSET(INDEX($B$31:$B$41,L4),COUNTIF($C4:$M4,L4)-1,0))</f>
        <v>2.5</v>
      </c>
      <c r="M5" s="89">
        <f ca="1">AVERAGE(INDEX($B$31:$B$41,M4):OFFSET(INDEX($B$31:$B$41,M4),COUNTIF($C4:$M4,M4)-1,0))</f>
        <v>5.5</v>
      </c>
    </row>
    <row r="6" spans="1:13" ht="15">
      <c r="A6" s="18" t="s">
        <v>14</v>
      </c>
      <c r="B6" s="40">
        <v>1.3</v>
      </c>
      <c r="C6" s="9">
        <v>0.03571428571428571</v>
      </c>
      <c r="D6" s="4">
        <v>0.5</v>
      </c>
      <c r="E6" s="4">
        <v>0.5</v>
      </c>
      <c r="F6" s="9">
        <v>0.05357142857142857</v>
      </c>
      <c r="G6" s="9">
        <v>0.4642857142857143</v>
      </c>
      <c r="H6" s="9">
        <v>0.03571428571428571</v>
      </c>
      <c r="I6" s="9">
        <v>0.08928571428571429</v>
      </c>
      <c r="J6" s="9">
        <v>0</v>
      </c>
      <c r="K6" s="4">
        <v>0.19642857142857142</v>
      </c>
      <c r="L6" s="9">
        <v>0.125</v>
      </c>
      <c r="M6" s="31">
        <v>0.17857142857142858</v>
      </c>
    </row>
    <row r="7" spans="1:13" ht="15">
      <c r="A7" s="5" t="s">
        <v>38</v>
      </c>
      <c r="B7" s="37"/>
      <c r="C7" s="6">
        <f aca="true" t="shared" si="1" ref="C7:M7">RANK(C6,$C6:$M6,1)</f>
        <v>2</v>
      </c>
      <c r="D7" s="6">
        <f t="shared" si="1"/>
        <v>10</v>
      </c>
      <c r="E7" s="6">
        <f t="shared" si="1"/>
        <v>10</v>
      </c>
      <c r="F7" s="6">
        <f t="shared" si="1"/>
        <v>4</v>
      </c>
      <c r="G7" s="6">
        <f t="shared" si="1"/>
        <v>9</v>
      </c>
      <c r="H7" s="6">
        <f t="shared" si="1"/>
        <v>2</v>
      </c>
      <c r="I7" s="6">
        <f t="shared" si="1"/>
        <v>5</v>
      </c>
      <c r="J7" s="6">
        <f t="shared" si="1"/>
        <v>1</v>
      </c>
      <c r="K7" s="6">
        <f t="shared" si="1"/>
        <v>8</v>
      </c>
      <c r="L7" s="6">
        <f t="shared" si="1"/>
        <v>6</v>
      </c>
      <c r="M7" s="30">
        <f t="shared" si="1"/>
        <v>7</v>
      </c>
    </row>
    <row r="8" spans="1:13" ht="15.75" thickBot="1">
      <c r="A8" s="8" t="s">
        <v>37</v>
      </c>
      <c r="B8" s="38"/>
      <c r="C8" s="87">
        <f ca="1">AVERAGE(INDEX($B$31:$B$41,C7):OFFSET(INDEX($B$31:$B$41,C7),COUNTIF($C7:$M7,C7)-1,0))</f>
        <v>7.5</v>
      </c>
      <c r="D8" s="87">
        <f ca="1">AVERAGE(INDEX($B$31:$B$41,D7):OFFSET(INDEX($B$31:$B$41,D7),COUNTIF($C7:$M7,D7)-1,0))</f>
        <v>0</v>
      </c>
      <c r="E8" s="87">
        <f ca="1">AVERAGE(INDEX($B$31:$B$41,E7):OFFSET(INDEX($B$31:$B$41,E7),COUNTIF($C7:$M7,E7)-1,0))</f>
        <v>0</v>
      </c>
      <c r="F8" s="87">
        <f ca="1">AVERAGE(INDEX($B$31:$B$41,F7):OFFSET(INDEX($B$31:$B$41,F7),COUNTIF($C7:$M7,F7)-1,0))</f>
        <v>6</v>
      </c>
      <c r="G8" s="87">
        <f ca="1">AVERAGE(INDEX($B$31:$B$41,G7):OFFSET(INDEX($B$31:$B$41,G7),COUNTIF($C7:$M7,G7)-1,0))</f>
        <v>1</v>
      </c>
      <c r="H8" s="87">
        <f ca="1">AVERAGE(INDEX($B$31:$B$41,H7):OFFSET(INDEX($B$31:$B$41,H7),COUNTIF($C7:$M7,H7)-1,0))</f>
        <v>7.5</v>
      </c>
      <c r="I8" s="87">
        <f ca="1">AVERAGE(INDEX($B$31:$B$41,I7):OFFSET(INDEX($B$31:$B$41,I7),COUNTIF($C7:$M7,I7)-1,0))</f>
        <v>5</v>
      </c>
      <c r="J8" s="87">
        <f ca="1">AVERAGE(INDEX($B$31:$B$41,J7):OFFSET(INDEX($B$31:$B$41,J7),COUNTIF($C7:$M7,J7)-1,0))</f>
        <v>10</v>
      </c>
      <c r="K8" s="87">
        <f ca="1">AVERAGE(INDEX($B$31:$B$41,K7):OFFSET(INDEX($B$31:$B$41,K7),COUNTIF($C7:$M7,K7)-1,0))</f>
        <v>2</v>
      </c>
      <c r="L8" s="87">
        <f ca="1">AVERAGE(INDEX($B$31:$B$41,L7):OFFSET(INDEX($B$31:$B$41,L7),COUNTIF($C7:$M7,L7)-1,0))</f>
        <v>4</v>
      </c>
      <c r="M8" s="89">
        <f ca="1">AVERAGE(INDEX($B$31:$B$41,M7):OFFSET(INDEX($B$31:$B$41,M7),COUNTIF($C7:$M7,M7)-1,0))</f>
        <v>3</v>
      </c>
    </row>
    <row r="9" spans="1:13" ht="15">
      <c r="A9" s="18" t="s">
        <v>15</v>
      </c>
      <c r="B9" s="40">
        <v>0.3</v>
      </c>
      <c r="C9" s="9">
        <v>0.967391304347826</v>
      </c>
      <c r="D9" s="4">
        <v>0.6956521739130435</v>
      </c>
      <c r="E9" s="4">
        <v>0.6847826086956522</v>
      </c>
      <c r="F9" s="9">
        <v>0.9565217391304348</v>
      </c>
      <c r="G9" s="9">
        <v>0.717391304347826</v>
      </c>
      <c r="H9" s="9">
        <v>0.5978260869565217</v>
      </c>
      <c r="I9" s="9">
        <v>0.6195652173913043</v>
      </c>
      <c r="J9" s="9">
        <v>0.8913043478260869</v>
      </c>
      <c r="K9" s="4">
        <v>0.8478260869565217</v>
      </c>
      <c r="L9" s="9">
        <v>0.8913043478260869</v>
      </c>
      <c r="M9" s="31">
        <v>0.8804347826086957</v>
      </c>
    </row>
    <row r="10" spans="1:13" ht="15">
      <c r="A10" s="5" t="s">
        <v>39</v>
      </c>
      <c r="B10" s="37"/>
      <c r="C10" s="6">
        <f>RANK(C9,$C9:$M9)</f>
        <v>1</v>
      </c>
      <c r="D10" s="6">
        <f aca="true" t="shared" si="2" ref="D10:M10">RANK(D9,$C9:$M9)</f>
        <v>8</v>
      </c>
      <c r="E10" s="6">
        <f t="shared" si="2"/>
        <v>9</v>
      </c>
      <c r="F10" s="6">
        <f t="shared" si="2"/>
        <v>2</v>
      </c>
      <c r="G10" s="6">
        <f t="shared" si="2"/>
        <v>7</v>
      </c>
      <c r="H10" s="6">
        <f t="shared" si="2"/>
        <v>11</v>
      </c>
      <c r="I10" s="6">
        <f t="shared" si="2"/>
        <v>10</v>
      </c>
      <c r="J10" s="6">
        <f t="shared" si="2"/>
        <v>3</v>
      </c>
      <c r="K10" s="6">
        <f t="shared" si="2"/>
        <v>6</v>
      </c>
      <c r="L10" s="6">
        <f t="shared" si="2"/>
        <v>3</v>
      </c>
      <c r="M10" s="30">
        <f t="shared" si="2"/>
        <v>5</v>
      </c>
    </row>
    <row r="11" spans="1:13" ht="15.75" thickBot="1">
      <c r="A11" s="8" t="s">
        <v>37</v>
      </c>
      <c r="B11" s="38"/>
      <c r="C11" s="87">
        <f ca="1">AVERAGE(INDEX($B$31:$B$41,C10):OFFSET(INDEX($B$31:$B$41,C10),COUNTIF($C10:$M10,C10)-1,0))</f>
        <v>10</v>
      </c>
      <c r="D11" s="87">
        <f ca="1">AVERAGE(INDEX($B$31:$B$41,D10):OFFSET(INDEX($B$31:$B$41,D10),COUNTIF($C10:$M10,D10)-1,0))</f>
        <v>2</v>
      </c>
      <c r="E11" s="87">
        <f ca="1">AVERAGE(INDEX($B$31:$B$41,E10):OFFSET(INDEX($B$31:$B$41,E10),COUNTIF($C10:$M10,E10)-1,0))</f>
        <v>1</v>
      </c>
      <c r="F11" s="87">
        <f ca="1">AVERAGE(INDEX($B$31:$B$41,F10):OFFSET(INDEX($B$31:$B$41,F10),COUNTIF($C10:$M10,F10)-1,0))</f>
        <v>8</v>
      </c>
      <c r="G11" s="87">
        <f ca="1">AVERAGE(INDEX($B$31:$B$41,G10):OFFSET(INDEX($B$31:$B$41,G10),COUNTIF($C10:$M10,G10)-1,0))</f>
        <v>3</v>
      </c>
      <c r="H11" s="87">
        <f ca="1">AVERAGE(INDEX($B$31:$B$41,H10):OFFSET(INDEX($B$31:$B$41,H10),COUNTIF($C10:$M10,H10)-1,0))</f>
        <v>0</v>
      </c>
      <c r="I11" s="87">
        <f ca="1">AVERAGE(INDEX($B$31:$B$41,I10):OFFSET(INDEX($B$31:$B$41,I10),COUNTIF($C10:$M10,I10)-1,0))</f>
        <v>0</v>
      </c>
      <c r="J11" s="87">
        <f ca="1">AVERAGE(INDEX($B$31:$B$41,J10):OFFSET(INDEX($B$31:$B$41,J10),COUNTIF($C10:$M10,J10)-1,0))</f>
        <v>6.5</v>
      </c>
      <c r="K11" s="87">
        <f ca="1">AVERAGE(INDEX($B$31:$B$41,K10):OFFSET(INDEX($B$31:$B$41,K10),COUNTIF($C10:$M10,K10)-1,0))</f>
        <v>4</v>
      </c>
      <c r="L11" s="87">
        <f ca="1">AVERAGE(INDEX($B$31:$B$41,L10):OFFSET(INDEX($B$31:$B$41,L10),COUNTIF($C10:$M10,L10)-1,0))</f>
        <v>6.5</v>
      </c>
      <c r="M11" s="89">
        <f ca="1">AVERAGE(INDEX($B$31:$B$41,M10):OFFSET(INDEX($B$31:$B$41,M10),COUNTIF($C10:$M10,M10)-1,0))</f>
        <v>5</v>
      </c>
    </row>
    <row r="12" spans="1:13" ht="15">
      <c r="A12" s="18" t="s">
        <v>3</v>
      </c>
      <c r="B12" s="40">
        <v>2.2</v>
      </c>
      <c r="C12" s="83">
        <v>4</v>
      </c>
      <c r="D12" s="84">
        <v>43</v>
      </c>
      <c r="E12" s="84">
        <v>56</v>
      </c>
      <c r="F12" s="83">
        <v>10</v>
      </c>
      <c r="G12" s="83">
        <v>45.02597402597403</v>
      </c>
      <c r="H12" s="83">
        <v>66</v>
      </c>
      <c r="I12" s="83">
        <v>63</v>
      </c>
      <c r="J12" s="83">
        <v>11</v>
      </c>
      <c r="K12" s="84">
        <v>56</v>
      </c>
      <c r="L12" s="83">
        <v>44.5</v>
      </c>
      <c r="M12" s="85">
        <v>100.34776705945586</v>
      </c>
    </row>
    <row r="13" spans="1:13" ht="15">
      <c r="A13" s="5" t="s">
        <v>39</v>
      </c>
      <c r="B13" s="37"/>
      <c r="C13" s="6">
        <f aca="true" t="shared" si="3" ref="C13:M13">RANK(C12,$C12:$M12,1)</f>
        <v>1</v>
      </c>
      <c r="D13" s="6">
        <f t="shared" si="3"/>
        <v>4</v>
      </c>
      <c r="E13" s="6">
        <f t="shared" si="3"/>
        <v>7</v>
      </c>
      <c r="F13" s="6">
        <f t="shared" si="3"/>
        <v>2</v>
      </c>
      <c r="G13" s="6">
        <f t="shared" si="3"/>
        <v>6</v>
      </c>
      <c r="H13" s="6">
        <f t="shared" si="3"/>
        <v>10</v>
      </c>
      <c r="I13" s="6">
        <f t="shared" si="3"/>
        <v>9</v>
      </c>
      <c r="J13" s="6">
        <f t="shared" si="3"/>
        <v>3</v>
      </c>
      <c r="K13" s="6">
        <f t="shared" si="3"/>
        <v>7</v>
      </c>
      <c r="L13" s="6">
        <f t="shared" si="3"/>
        <v>5</v>
      </c>
      <c r="M13" s="30">
        <f t="shared" si="3"/>
        <v>11</v>
      </c>
    </row>
    <row r="14" spans="1:13" ht="15.75" thickBot="1">
      <c r="A14" s="8" t="s">
        <v>37</v>
      </c>
      <c r="B14" s="38"/>
      <c r="C14" s="87">
        <f ca="1">AVERAGE(INDEX($B$31:$B$41,C13):OFFSET(INDEX($B$31:$B$41,C13),COUNTIF($C13:$M13,C13)-1,0))</f>
        <v>10</v>
      </c>
      <c r="D14" s="87">
        <f ca="1">AVERAGE(INDEX($B$31:$B$41,D13):OFFSET(INDEX($B$31:$B$41,D13),COUNTIF($C13:$M13,D13)-1,0))</f>
        <v>6</v>
      </c>
      <c r="E14" s="87">
        <f ca="1">AVERAGE(INDEX($B$31:$B$41,E13):OFFSET(INDEX($B$31:$B$41,E13),COUNTIF($C13:$M13,E13)-1,0))</f>
        <v>2.5</v>
      </c>
      <c r="F14" s="87">
        <f ca="1">AVERAGE(INDEX($B$31:$B$41,F13):OFFSET(INDEX($B$31:$B$41,F13),COUNTIF($C13:$M13,F13)-1,0))</f>
        <v>8</v>
      </c>
      <c r="G14" s="87">
        <f ca="1">AVERAGE(INDEX($B$31:$B$41,G13):OFFSET(INDEX($B$31:$B$41,G13),COUNTIF($C13:$M13,G13)-1,0))</f>
        <v>4</v>
      </c>
      <c r="H14" s="87">
        <f ca="1">AVERAGE(INDEX($B$31:$B$41,H13):OFFSET(INDEX($B$31:$B$41,H13),COUNTIF($C13:$M13,H13)-1,0))</f>
        <v>0</v>
      </c>
      <c r="I14" s="87">
        <f ca="1">AVERAGE(INDEX($B$31:$B$41,I13):OFFSET(INDEX($B$31:$B$41,I13),COUNTIF($C13:$M13,I13)-1,0))</f>
        <v>1</v>
      </c>
      <c r="J14" s="87">
        <f ca="1">AVERAGE(INDEX($B$31:$B$41,J13):OFFSET(INDEX($B$31:$B$41,J13),COUNTIF($C13:$M13,J13)-1,0))</f>
        <v>7</v>
      </c>
      <c r="K14" s="87">
        <f ca="1">AVERAGE(INDEX($B$31:$B$41,K13):OFFSET(INDEX($B$31:$B$41,K13),COUNTIF($C13:$M13,K13)-1,0))</f>
        <v>2.5</v>
      </c>
      <c r="L14" s="87">
        <f ca="1">AVERAGE(INDEX($B$31:$B$41,L13):OFFSET(INDEX($B$31:$B$41,L13),COUNTIF($C13:$M13,L13)-1,0))</f>
        <v>5</v>
      </c>
      <c r="M14" s="89">
        <f ca="1">AVERAGE(INDEX($B$31:$B$41,M13):OFFSET(INDEX($B$31:$B$41,M13),COUNTIF($C13:$M13,M13)-1,0))</f>
        <v>0</v>
      </c>
    </row>
    <row r="15" spans="1:13" ht="15">
      <c r="A15" s="18" t="s">
        <v>16</v>
      </c>
      <c r="B15" s="40">
        <v>2.2</v>
      </c>
      <c r="C15" s="10">
        <v>4203.566037735849</v>
      </c>
      <c r="D15" s="11">
        <v>12202.464285714286</v>
      </c>
      <c r="E15" s="11">
        <v>154.62962962962962</v>
      </c>
      <c r="F15" s="10">
        <v>4731.584905660377</v>
      </c>
      <c r="G15" s="10">
        <v>13354.866666666667</v>
      </c>
      <c r="H15" s="10">
        <v>120.88888888888889</v>
      </c>
      <c r="I15" s="10">
        <v>949.25</v>
      </c>
      <c r="J15" s="10">
        <v>1785.188679245283</v>
      </c>
      <c r="K15" s="11">
        <v>77.3953488372093</v>
      </c>
      <c r="L15" s="10">
        <v>193.82978723404256</v>
      </c>
      <c r="M15" s="32">
        <v>231.88888888888889</v>
      </c>
    </row>
    <row r="16" spans="1:13" ht="15">
      <c r="A16" s="5" t="s">
        <v>39</v>
      </c>
      <c r="B16" s="37"/>
      <c r="C16" s="6">
        <f aca="true" t="shared" si="4" ref="C16:M16">RANK(C15,$C15:$M15,1)</f>
        <v>8</v>
      </c>
      <c r="D16" s="6">
        <f t="shared" si="4"/>
        <v>10</v>
      </c>
      <c r="E16" s="6">
        <f t="shared" si="4"/>
        <v>3</v>
      </c>
      <c r="F16" s="6">
        <f t="shared" si="4"/>
        <v>9</v>
      </c>
      <c r="G16" s="6">
        <f t="shared" si="4"/>
        <v>11</v>
      </c>
      <c r="H16" s="6">
        <f t="shared" si="4"/>
        <v>2</v>
      </c>
      <c r="I16" s="6">
        <f t="shared" si="4"/>
        <v>6</v>
      </c>
      <c r="J16" s="6">
        <f t="shared" si="4"/>
        <v>7</v>
      </c>
      <c r="K16" s="6">
        <f t="shared" si="4"/>
        <v>1</v>
      </c>
      <c r="L16" s="6">
        <f t="shared" si="4"/>
        <v>4</v>
      </c>
      <c r="M16" s="30">
        <f t="shared" si="4"/>
        <v>5</v>
      </c>
    </row>
    <row r="17" spans="1:13" ht="15.75" thickBot="1">
      <c r="A17" s="8" t="s">
        <v>37</v>
      </c>
      <c r="B17" s="38"/>
      <c r="C17" s="87">
        <f ca="1">AVERAGE(INDEX($B$31:$B$41,C16):OFFSET(INDEX($B$31:$B$41,C16),COUNTIF($C16:$M16,C16)-1,0))</f>
        <v>2</v>
      </c>
      <c r="D17" s="87">
        <f ca="1">AVERAGE(INDEX($B$31:$B$41,D16):OFFSET(INDEX($B$31:$B$41,D16),COUNTIF($C16:$M16,D16)-1,0))</f>
        <v>0</v>
      </c>
      <c r="E17" s="87">
        <f ca="1">AVERAGE(INDEX($B$31:$B$41,E16):OFFSET(INDEX($B$31:$B$41,E16),COUNTIF($C16:$M16,E16)-1,0))</f>
        <v>7</v>
      </c>
      <c r="F17" s="87">
        <f ca="1">AVERAGE(INDEX($B$31:$B$41,F16):OFFSET(INDEX($B$31:$B$41,F16),COUNTIF($C16:$M16,F16)-1,0))</f>
        <v>1</v>
      </c>
      <c r="G17" s="87">
        <f ca="1">AVERAGE(INDEX($B$31:$B$41,G16):OFFSET(INDEX($B$31:$B$41,G16),COUNTIF($C16:$M16,G16)-1,0))</f>
        <v>0</v>
      </c>
      <c r="H17" s="87">
        <f ca="1">AVERAGE(INDEX($B$31:$B$41,H16):OFFSET(INDEX($B$31:$B$41,H16),COUNTIF($C16:$M16,H16)-1,0))</f>
        <v>8</v>
      </c>
      <c r="I17" s="87">
        <f ca="1">AVERAGE(INDEX($B$31:$B$41,I16):OFFSET(INDEX($B$31:$B$41,I16),COUNTIF($C16:$M16,I16)-1,0))</f>
        <v>4</v>
      </c>
      <c r="J17" s="87">
        <f ca="1">AVERAGE(INDEX($B$31:$B$41,J16):OFFSET(INDEX($B$31:$B$41,J16),COUNTIF($C16:$M16,J16)-1,0))</f>
        <v>3</v>
      </c>
      <c r="K17" s="87">
        <f ca="1">AVERAGE(INDEX($B$31:$B$41,K16):OFFSET(INDEX($B$31:$B$41,K16),COUNTIF($C16:$M16,K16)-1,0))</f>
        <v>10</v>
      </c>
      <c r="L17" s="87">
        <f ca="1">AVERAGE(INDEX($B$31:$B$41,L16):OFFSET(INDEX($B$31:$B$41,L16),COUNTIF($C16:$M16,L16)-1,0))</f>
        <v>6</v>
      </c>
      <c r="M17" s="89">
        <f ca="1">AVERAGE(INDEX($B$31:$B$41,M16):OFFSET(INDEX($B$31:$B$41,M16),COUNTIF($C16:$M16,M16)-1,0))</f>
        <v>5</v>
      </c>
    </row>
    <row r="18" spans="1:13" ht="15">
      <c r="A18" s="18" t="s">
        <v>17</v>
      </c>
      <c r="B18" s="40">
        <v>1.5</v>
      </c>
      <c r="C18" s="10">
        <v>12363.814814814816</v>
      </c>
      <c r="D18" s="11">
        <v>12326.785714285714</v>
      </c>
      <c r="E18" s="41">
        <v>999999</v>
      </c>
      <c r="F18" s="10">
        <v>7104.38</v>
      </c>
      <c r="G18" s="10">
        <v>13841.266666666666</v>
      </c>
      <c r="H18" s="10">
        <v>683.4444444444445</v>
      </c>
      <c r="I18" s="10">
        <v>949.25</v>
      </c>
      <c r="J18" s="10">
        <v>10798.392156862745</v>
      </c>
      <c r="K18" s="41">
        <v>999999</v>
      </c>
      <c r="L18" s="10">
        <v>14921.785714285714</v>
      </c>
      <c r="M18" s="32">
        <v>231.88888888888889</v>
      </c>
    </row>
    <row r="19" spans="1:13" ht="15">
      <c r="A19" s="5" t="s">
        <v>39</v>
      </c>
      <c r="B19" s="37"/>
      <c r="C19" s="6">
        <f aca="true" t="shared" si="5" ref="C19:M19">RANK(C18,$C18:$M18,1)</f>
        <v>7</v>
      </c>
      <c r="D19" s="6">
        <f t="shared" si="5"/>
        <v>6</v>
      </c>
      <c r="E19" s="6">
        <f t="shared" si="5"/>
        <v>10</v>
      </c>
      <c r="F19" s="6">
        <f t="shared" si="5"/>
        <v>4</v>
      </c>
      <c r="G19" s="6">
        <f t="shared" si="5"/>
        <v>8</v>
      </c>
      <c r="H19" s="6">
        <f t="shared" si="5"/>
        <v>2</v>
      </c>
      <c r="I19" s="6">
        <f t="shared" si="5"/>
        <v>3</v>
      </c>
      <c r="J19" s="6">
        <f t="shared" si="5"/>
        <v>5</v>
      </c>
      <c r="K19" s="6">
        <f t="shared" si="5"/>
        <v>10</v>
      </c>
      <c r="L19" s="6">
        <f t="shared" si="5"/>
        <v>9</v>
      </c>
      <c r="M19" s="30">
        <f t="shared" si="5"/>
        <v>1</v>
      </c>
    </row>
    <row r="20" spans="1:13" ht="15.75" thickBot="1">
      <c r="A20" s="8" t="s">
        <v>37</v>
      </c>
      <c r="B20" s="38"/>
      <c r="C20" s="87">
        <f ca="1">AVERAGE(INDEX($B$31:$B$41,C19):OFFSET(INDEX($B$31:$B$41,C19),COUNTIF($C19:$M19,C19)-1,0))</f>
        <v>3</v>
      </c>
      <c r="D20" s="87">
        <f ca="1">AVERAGE(INDEX($B$31:$B$41,D19):OFFSET(INDEX($B$31:$B$41,D19),COUNTIF($C19:$M19,D19)-1,0))</f>
        <v>4</v>
      </c>
      <c r="E20" s="87">
        <f ca="1">AVERAGE(INDEX($B$31:$B$41,E19):OFFSET(INDEX($B$31:$B$41,E19),COUNTIF($C19:$M19,E19)-1,0))</f>
        <v>0</v>
      </c>
      <c r="F20" s="87">
        <f ca="1">AVERAGE(INDEX($B$31:$B$41,F19):OFFSET(INDEX($B$31:$B$41,F19),COUNTIF($C19:$M19,F19)-1,0))</f>
        <v>6</v>
      </c>
      <c r="G20" s="87">
        <f ca="1">AVERAGE(INDEX($B$31:$B$41,G19):OFFSET(INDEX($B$31:$B$41,G19),COUNTIF($C19:$M19,G19)-1,0))</f>
        <v>2</v>
      </c>
      <c r="H20" s="87">
        <f ca="1">AVERAGE(INDEX($B$31:$B$41,H19):OFFSET(INDEX($B$31:$B$41,H19),COUNTIF($C19:$M19,H19)-1,0))</f>
        <v>8</v>
      </c>
      <c r="I20" s="87">
        <f ca="1">AVERAGE(INDEX($B$31:$B$41,I19):OFFSET(INDEX($B$31:$B$41,I19),COUNTIF($C19:$M19,I19)-1,0))</f>
        <v>7</v>
      </c>
      <c r="J20" s="87">
        <f ca="1">AVERAGE(INDEX($B$31:$B$41,J19):OFFSET(INDEX($B$31:$B$41,J19),COUNTIF($C19:$M19,J19)-1,0))</f>
        <v>5</v>
      </c>
      <c r="K20" s="87">
        <f ca="1">AVERAGE(INDEX($B$31:$B$41,K19):OFFSET(INDEX($B$31:$B$41,K19),COUNTIF($C19:$M19,K19)-1,0))</f>
        <v>0</v>
      </c>
      <c r="L20" s="87">
        <f ca="1">AVERAGE(INDEX($B$31:$B$41,L19):OFFSET(INDEX($B$31:$B$41,L19),COUNTIF($C19:$M19,L19)-1,0))</f>
        <v>1</v>
      </c>
      <c r="M20" s="89">
        <f ca="1">AVERAGE(INDEX($B$31:$B$41,M19):OFFSET(INDEX($B$31:$B$41,M19),COUNTIF($C19:$M19,M19)-1,0))</f>
        <v>10</v>
      </c>
    </row>
    <row r="21" spans="1:13" ht="15">
      <c r="A21" s="18" t="s">
        <v>18</v>
      </c>
      <c r="B21" s="40">
        <v>0.6</v>
      </c>
      <c r="C21" s="10">
        <v>12050.08695652174</v>
      </c>
      <c r="D21" s="11">
        <v>1152.5</v>
      </c>
      <c r="E21" s="11">
        <v>1950.6521739130435</v>
      </c>
      <c r="F21" s="10">
        <v>1905.2173913043478</v>
      </c>
      <c r="G21" s="10">
        <v>23417.597826086956</v>
      </c>
      <c r="H21" s="10">
        <v>573.3152173913044</v>
      </c>
      <c r="I21" s="10">
        <v>167.22826086956522</v>
      </c>
      <c r="J21" s="10">
        <v>15814.619565217392</v>
      </c>
      <c r="K21" s="11">
        <v>145.5326086956522</v>
      </c>
      <c r="L21" s="10">
        <v>21936.75</v>
      </c>
      <c r="M21" s="32">
        <v>1409.7826086956522</v>
      </c>
    </row>
    <row r="22" spans="1:13" ht="15">
      <c r="A22" s="5" t="s">
        <v>39</v>
      </c>
      <c r="B22" s="37"/>
      <c r="C22" s="6">
        <f aca="true" t="shared" si="6" ref="C22:M22">RANK(C21,$C21:$M21,1)</f>
        <v>8</v>
      </c>
      <c r="D22" s="6">
        <f t="shared" si="6"/>
        <v>4</v>
      </c>
      <c r="E22" s="6">
        <f t="shared" si="6"/>
        <v>7</v>
      </c>
      <c r="F22" s="6">
        <f t="shared" si="6"/>
        <v>6</v>
      </c>
      <c r="G22" s="6">
        <f t="shared" si="6"/>
        <v>11</v>
      </c>
      <c r="H22" s="6">
        <f t="shared" si="6"/>
        <v>3</v>
      </c>
      <c r="I22" s="6">
        <f t="shared" si="6"/>
        <v>2</v>
      </c>
      <c r="J22" s="6">
        <f t="shared" si="6"/>
        <v>9</v>
      </c>
      <c r="K22" s="6">
        <f t="shared" si="6"/>
        <v>1</v>
      </c>
      <c r="L22" s="6">
        <f t="shared" si="6"/>
        <v>10</v>
      </c>
      <c r="M22" s="30">
        <f t="shared" si="6"/>
        <v>5</v>
      </c>
    </row>
    <row r="23" spans="1:13" ht="15.75" thickBot="1">
      <c r="A23" s="8" t="s">
        <v>37</v>
      </c>
      <c r="B23" s="38"/>
      <c r="C23" s="87">
        <f ca="1">AVERAGE(INDEX($B$31:$B$41,C22):OFFSET(INDEX($B$31:$B$41,C22),COUNTIF($C22:$M22,C22)-1,0))</f>
        <v>2</v>
      </c>
      <c r="D23" s="87">
        <f ca="1">AVERAGE(INDEX($B$31:$B$41,D22):OFFSET(INDEX($B$31:$B$41,D22),COUNTIF($C22:$M22,D22)-1,0))</f>
        <v>6</v>
      </c>
      <c r="E23" s="87">
        <f ca="1">AVERAGE(INDEX($B$31:$B$41,E22):OFFSET(INDEX($B$31:$B$41,E22),COUNTIF($C22:$M22,E22)-1,0))</f>
        <v>3</v>
      </c>
      <c r="F23" s="87">
        <f ca="1">AVERAGE(INDEX($B$31:$B$41,F22):OFFSET(INDEX($B$31:$B$41,F22),COUNTIF($C22:$M22,F22)-1,0))</f>
        <v>4</v>
      </c>
      <c r="G23" s="87">
        <f ca="1">AVERAGE(INDEX($B$31:$B$41,G22):OFFSET(INDEX($B$31:$B$41,G22),COUNTIF($C22:$M22,G22)-1,0))</f>
        <v>0</v>
      </c>
      <c r="H23" s="87">
        <f ca="1">AVERAGE(INDEX($B$31:$B$41,H22):OFFSET(INDEX($B$31:$B$41,H22),COUNTIF($C22:$M22,H22)-1,0))</f>
        <v>7</v>
      </c>
      <c r="I23" s="87">
        <f ca="1">AVERAGE(INDEX($B$31:$B$41,I22):OFFSET(INDEX($B$31:$B$41,I22),COUNTIF($C22:$M22,I22)-1,0))</f>
        <v>8</v>
      </c>
      <c r="J23" s="87">
        <f ca="1">AVERAGE(INDEX($B$31:$B$41,J22):OFFSET(INDEX($B$31:$B$41,J22),COUNTIF($C22:$M22,J22)-1,0))</f>
        <v>1</v>
      </c>
      <c r="K23" s="87">
        <f ca="1">AVERAGE(INDEX($B$31:$B$41,K22):OFFSET(INDEX($B$31:$B$41,K22),COUNTIF($C22:$M22,K22)-1,0))</f>
        <v>10</v>
      </c>
      <c r="L23" s="87">
        <f ca="1">AVERAGE(INDEX($B$31:$B$41,L22):OFFSET(INDEX($B$31:$B$41,L22),COUNTIF($C22:$M22,L22)-1,0))</f>
        <v>0</v>
      </c>
      <c r="M23" s="89">
        <f ca="1">AVERAGE(INDEX($B$31:$B$41,M22):OFFSET(INDEX($B$31:$B$41,M22),COUNTIF($C22:$M22,M22)-1,0))</f>
        <v>5</v>
      </c>
    </row>
    <row r="24" spans="1:13" ht="15">
      <c r="A24" s="18" t="s">
        <v>19</v>
      </c>
      <c r="B24" s="40">
        <v>0.6</v>
      </c>
      <c r="C24" s="10">
        <v>28869.869565217392</v>
      </c>
      <c r="D24" s="11">
        <v>1682.0833899456522</v>
      </c>
      <c r="E24" s="11">
        <v>2568.5977411684785</v>
      </c>
      <c r="F24" s="10">
        <v>1226.2236752717392</v>
      </c>
      <c r="G24" s="10">
        <v>5511.173913043478</v>
      </c>
      <c r="H24" s="10">
        <v>5366</v>
      </c>
      <c r="I24" s="10">
        <v>3783.913043478261</v>
      </c>
      <c r="J24" s="10">
        <v>4271.391304347826</v>
      </c>
      <c r="K24" s="11">
        <v>3618.782608695652</v>
      </c>
      <c r="L24" s="10">
        <v>73031.30434782608</v>
      </c>
      <c r="M24" s="32">
        <v>1860.6146399456522</v>
      </c>
    </row>
    <row r="25" spans="1:13" ht="15">
      <c r="A25" s="5" t="s">
        <v>40</v>
      </c>
      <c r="B25" s="42"/>
      <c r="C25" s="6">
        <f aca="true" t="shared" si="7" ref="C25:M25">RANK(C24,$C24:$M24,1)</f>
        <v>10</v>
      </c>
      <c r="D25" s="6">
        <f t="shared" si="7"/>
        <v>2</v>
      </c>
      <c r="E25" s="6">
        <f t="shared" si="7"/>
        <v>4</v>
      </c>
      <c r="F25" s="6">
        <f t="shared" si="7"/>
        <v>1</v>
      </c>
      <c r="G25" s="6">
        <f t="shared" si="7"/>
        <v>9</v>
      </c>
      <c r="H25" s="6">
        <f t="shared" si="7"/>
        <v>8</v>
      </c>
      <c r="I25" s="6">
        <f t="shared" si="7"/>
        <v>6</v>
      </c>
      <c r="J25" s="6">
        <f t="shared" si="7"/>
        <v>7</v>
      </c>
      <c r="K25" s="6">
        <f t="shared" si="7"/>
        <v>5</v>
      </c>
      <c r="L25" s="6">
        <f t="shared" si="7"/>
        <v>11</v>
      </c>
      <c r="M25" s="30">
        <f t="shared" si="7"/>
        <v>3</v>
      </c>
    </row>
    <row r="26" spans="1:13" ht="15.75" thickBot="1">
      <c r="A26" s="8" t="s">
        <v>37</v>
      </c>
      <c r="B26" s="43"/>
      <c r="C26" s="87">
        <f ca="1">AVERAGE(INDEX($B$31:$B$41,C25):OFFSET(INDEX($B$31:$B$41,C25),COUNTIF($C25:$M25,C25)-1,0))</f>
        <v>0</v>
      </c>
      <c r="D26" s="87">
        <f ca="1">AVERAGE(INDEX($B$31:$B$41,D25):OFFSET(INDEX($B$31:$B$41,D25),COUNTIF($C25:$M25,D25)-1,0))</f>
        <v>8</v>
      </c>
      <c r="E26" s="87">
        <f ca="1">AVERAGE(INDEX($B$31:$B$41,E25):OFFSET(INDEX($B$31:$B$41,E25),COUNTIF($C25:$M25,E25)-1,0))</f>
        <v>6</v>
      </c>
      <c r="F26" s="87">
        <f ca="1">AVERAGE(INDEX($B$31:$B$41,F25):OFFSET(INDEX($B$31:$B$41,F25),COUNTIF($C25:$M25,F25)-1,0))</f>
        <v>10</v>
      </c>
      <c r="G26" s="87">
        <f ca="1">AVERAGE(INDEX($B$31:$B$41,G25):OFFSET(INDEX($B$31:$B$41,G25),COUNTIF($C25:$M25,G25)-1,0))</f>
        <v>1</v>
      </c>
      <c r="H26" s="87">
        <f ca="1">AVERAGE(INDEX($B$31:$B$41,H25):OFFSET(INDEX($B$31:$B$41,H25),COUNTIF($C25:$M25,H25)-1,0))</f>
        <v>2</v>
      </c>
      <c r="I26" s="87">
        <f ca="1">AVERAGE(INDEX($B$31:$B$41,I25):OFFSET(INDEX($B$31:$B$41,I25),COUNTIF($C25:$M25,I25)-1,0))</f>
        <v>4</v>
      </c>
      <c r="J26" s="87">
        <f ca="1">AVERAGE(INDEX($B$31:$B$41,J25):OFFSET(INDEX($B$31:$B$41,J25),COUNTIF($C25:$M25,J25)-1,0))</f>
        <v>3</v>
      </c>
      <c r="K26" s="87">
        <f ca="1">AVERAGE(INDEX($B$31:$B$41,K25):OFFSET(INDEX($B$31:$B$41,K25),COUNTIF($C25:$M25,K25)-1,0))</f>
        <v>5</v>
      </c>
      <c r="L26" s="87">
        <f ca="1">AVERAGE(INDEX($B$31:$B$41,L25):OFFSET(INDEX($B$31:$B$41,L25),COUNTIF($C25:$M25,L25)-1,0))</f>
        <v>0</v>
      </c>
      <c r="M26" s="89">
        <f ca="1">AVERAGE(INDEX($B$31:$B$41,M25):OFFSET(INDEX($B$31:$B$41,M25),COUNTIF($C25:$M25,M25)-1,0))</f>
        <v>7</v>
      </c>
    </row>
    <row r="27" spans="1:13" ht="15">
      <c r="A27" s="25" t="s">
        <v>41</v>
      </c>
      <c r="B27" s="26"/>
      <c r="C27" s="26">
        <f aca="true" t="shared" si="8" ref="C27:M27">C5*$B$3+C8*$B$6+C11*$B$9+C14*$B$12+C17*$B$15+C20*$B$18+C23*$B$21+C26*$B$24</f>
        <v>52</v>
      </c>
      <c r="D27" s="26">
        <f t="shared" si="8"/>
        <v>39.9</v>
      </c>
      <c r="E27" s="26">
        <f t="shared" si="8"/>
        <v>33.75</v>
      </c>
      <c r="F27" s="26">
        <f t="shared" si="8"/>
        <v>54.550000000000004</v>
      </c>
      <c r="G27" s="26">
        <f t="shared" si="8"/>
        <v>26.300000000000004</v>
      </c>
      <c r="H27" s="26">
        <f t="shared" si="8"/>
        <v>44.75000000000001</v>
      </c>
      <c r="I27" s="26">
        <f t="shared" si="8"/>
        <v>35.199999999999996</v>
      </c>
      <c r="J27" s="26">
        <f t="shared" si="8"/>
        <v>48.15</v>
      </c>
      <c r="K27" s="26">
        <f t="shared" si="8"/>
        <v>43.55</v>
      </c>
      <c r="L27" s="26">
        <f t="shared" si="8"/>
        <v>36.1</v>
      </c>
      <c r="M27" s="26">
        <f t="shared" si="8"/>
        <v>45.75</v>
      </c>
    </row>
    <row r="28" spans="1:13" ht="15">
      <c r="A28" s="27" t="s">
        <v>4</v>
      </c>
      <c r="B28" s="26"/>
      <c r="C28" s="28">
        <f aca="true" t="shared" si="9" ref="C28:M28">RANK(C27,$C$27:$M$27)</f>
        <v>2</v>
      </c>
      <c r="D28" s="28">
        <f t="shared" si="9"/>
        <v>7</v>
      </c>
      <c r="E28" s="28">
        <f t="shared" si="9"/>
        <v>10</v>
      </c>
      <c r="F28" s="28">
        <f t="shared" si="9"/>
        <v>1</v>
      </c>
      <c r="G28" s="28">
        <f t="shared" si="9"/>
        <v>11</v>
      </c>
      <c r="H28" s="28">
        <f t="shared" si="9"/>
        <v>5</v>
      </c>
      <c r="I28" s="28">
        <f t="shared" si="9"/>
        <v>9</v>
      </c>
      <c r="J28" s="28">
        <f t="shared" si="9"/>
        <v>3</v>
      </c>
      <c r="K28" s="28">
        <f t="shared" si="9"/>
        <v>6</v>
      </c>
      <c r="L28" s="28">
        <f t="shared" si="9"/>
        <v>8</v>
      </c>
      <c r="M28" s="28">
        <f t="shared" si="9"/>
        <v>4</v>
      </c>
    </row>
    <row r="29" spans="2:13" ht="15">
      <c r="B29" s="2">
        <f>SUM(B3:B24)</f>
        <v>10</v>
      </c>
      <c r="C29" s="44"/>
      <c r="D29" s="44"/>
      <c r="E29" s="44"/>
      <c r="F29" s="44"/>
      <c r="G29" s="44"/>
      <c r="H29" s="44"/>
      <c r="I29" s="44"/>
      <c r="J29" s="44"/>
      <c r="K29" s="44"/>
      <c r="L29" s="44"/>
      <c r="M29" s="44"/>
    </row>
    <row r="30" spans="1:13" ht="15">
      <c r="A30" s="19" t="s">
        <v>20</v>
      </c>
      <c r="B30" s="2"/>
      <c r="C30" s="45"/>
      <c r="D30" s="44"/>
      <c r="E30" s="44"/>
      <c r="F30" s="44"/>
      <c r="G30" s="44"/>
      <c r="H30" s="44"/>
      <c r="I30" s="44"/>
      <c r="J30" s="44"/>
      <c r="K30" s="44"/>
      <c r="L30" s="44"/>
      <c r="M30" s="44"/>
    </row>
    <row r="31" spans="1:13" ht="15">
      <c r="A31" s="12" t="s">
        <v>42</v>
      </c>
      <c r="B31" s="13">
        <v>10</v>
      </c>
      <c r="C31" s="44"/>
      <c r="D31" s="44"/>
      <c r="E31" s="44"/>
      <c r="F31" s="44"/>
      <c r="G31" s="44"/>
      <c r="H31" s="44"/>
      <c r="I31" s="44"/>
      <c r="J31" s="44"/>
      <c r="K31" s="44"/>
      <c r="L31" s="44"/>
      <c r="M31" s="44"/>
    </row>
    <row r="32" spans="1:13" ht="15">
      <c r="A32" s="12" t="s">
        <v>5</v>
      </c>
      <c r="B32" s="13">
        <v>8</v>
      </c>
      <c r="C32" s="2"/>
      <c r="D32" s="2"/>
      <c r="E32" s="2"/>
      <c r="F32" s="2"/>
      <c r="G32" s="2"/>
      <c r="H32" s="2"/>
      <c r="I32" s="2"/>
      <c r="J32" s="2"/>
      <c r="K32" s="2"/>
      <c r="L32" s="2"/>
      <c r="M32" s="2"/>
    </row>
    <row r="33" spans="1:13" ht="15">
      <c r="A33" s="12" t="s">
        <v>6</v>
      </c>
      <c r="B33" s="13">
        <v>7</v>
      </c>
      <c r="C33" s="2"/>
      <c r="D33" s="2"/>
      <c r="E33" s="2"/>
      <c r="F33" s="2"/>
      <c r="G33" s="2"/>
      <c r="H33" s="2"/>
      <c r="I33" s="2"/>
      <c r="J33" s="2"/>
      <c r="K33" s="2"/>
      <c r="L33" s="2"/>
      <c r="M33" s="2"/>
    </row>
    <row r="34" spans="1:13" ht="15">
      <c r="A34" s="12" t="s">
        <v>7</v>
      </c>
      <c r="B34" s="13">
        <v>6</v>
      </c>
      <c r="C34" s="2"/>
      <c r="D34" s="2"/>
      <c r="E34" s="2"/>
      <c r="F34" s="2"/>
      <c r="G34" s="2"/>
      <c r="H34" s="2"/>
      <c r="I34" s="2"/>
      <c r="J34" s="2"/>
      <c r="K34" s="2"/>
      <c r="L34" s="2"/>
      <c r="M34" s="2"/>
    </row>
    <row r="35" spans="1:13" ht="15">
      <c r="A35" s="12" t="s">
        <v>8</v>
      </c>
      <c r="B35" s="13">
        <v>5</v>
      </c>
      <c r="C35" s="2"/>
      <c r="D35" s="2"/>
      <c r="E35" s="2"/>
      <c r="F35" s="2"/>
      <c r="G35" s="2"/>
      <c r="H35" s="2"/>
      <c r="I35" s="2"/>
      <c r="J35" s="2"/>
      <c r="K35" s="2"/>
      <c r="L35" s="2"/>
      <c r="M35" s="2"/>
    </row>
    <row r="36" spans="1:13" ht="15">
      <c r="A36" s="12" t="s">
        <v>43</v>
      </c>
      <c r="B36" s="13">
        <v>4</v>
      </c>
      <c r="C36" s="2"/>
      <c r="D36" s="2"/>
      <c r="E36" s="2"/>
      <c r="F36" s="2"/>
      <c r="G36" s="2"/>
      <c r="H36" s="2"/>
      <c r="I36" s="2"/>
      <c r="J36" s="2"/>
      <c r="K36" s="2"/>
      <c r="L36" s="2"/>
      <c r="M36" s="2"/>
    </row>
    <row r="37" spans="1:13" ht="15">
      <c r="A37" s="12" t="s">
        <v>44</v>
      </c>
      <c r="B37" s="13">
        <v>3</v>
      </c>
      <c r="C37" s="2"/>
      <c r="D37" s="2"/>
      <c r="E37" s="2"/>
      <c r="F37" s="2"/>
      <c r="G37" s="2"/>
      <c r="H37" s="2"/>
      <c r="I37" s="2"/>
      <c r="J37" s="2"/>
      <c r="K37" s="2"/>
      <c r="L37" s="2"/>
      <c r="M37" s="2"/>
    </row>
    <row r="38" spans="1:13" ht="15">
      <c r="A38" s="12" t="s">
        <v>45</v>
      </c>
      <c r="B38" s="13">
        <v>2</v>
      </c>
      <c r="C38" s="2"/>
      <c r="D38" s="2"/>
      <c r="E38" s="2"/>
      <c r="F38" s="2"/>
      <c r="G38" s="2"/>
      <c r="H38" s="2"/>
      <c r="I38" s="2"/>
      <c r="J38" s="2"/>
      <c r="K38" s="2"/>
      <c r="L38" s="2"/>
      <c r="M38" s="2"/>
    </row>
    <row r="39" spans="1:13" ht="15">
      <c r="A39" s="12" t="s">
        <v>46</v>
      </c>
      <c r="B39" s="13">
        <v>1</v>
      </c>
      <c r="C39" s="2"/>
      <c r="D39" s="2"/>
      <c r="E39" s="2"/>
      <c r="F39" s="2"/>
      <c r="G39" s="2"/>
      <c r="H39" s="2"/>
      <c r="I39" s="2"/>
      <c r="J39" s="2"/>
      <c r="K39" s="2"/>
      <c r="L39" s="2"/>
      <c r="M39" s="2"/>
    </row>
    <row r="40" spans="1:13" ht="15">
      <c r="A40" s="12" t="s">
        <v>47</v>
      </c>
      <c r="B40" s="13">
        <v>0</v>
      </c>
      <c r="C40" s="2"/>
      <c r="D40" s="2"/>
      <c r="E40" s="2"/>
      <c r="F40" s="2"/>
      <c r="G40" s="2"/>
      <c r="H40" s="2"/>
      <c r="I40" s="2"/>
      <c r="J40" s="2"/>
      <c r="K40" s="2"/>
      <c r="L40" s="2"/>
      <c r="M40" s="2"/>
    </row>
    <row r="41" spans="1:13" ht="15">
      <c r="A41" s="46" t="s">
        <v>48</v>
      </c>
      <c r="B41" s="13">
        <v>0</v>
      </c>
      <c r="C41" s="2"/>
      <c r="E41" s="2"/>
      <c r="F41" s="2"/>
      <c r="G41" s="2"/>
      <c r="H41" s="2"/>
      <c r="I41" s="2"/>
      <c r="J41" s="2"/>
      <c r="L41" s="2"/>
      <c r="M41" s="2"/>
    </row>
    <row r="42" spans="1:13" ht="15">
      <c r="A42" s="12" t="s">
        <v>9</v>
      </c>
      <c r="B42" s="2"/>
      <c r="C42" s="2"/>
      <c r="E42" s="2"/>
      <c r="F42" s="2"/>
      <c r="G42" s="2"/>
      <c r="H42" s="2"/>
      <c r="I42" s="2"/>
      <c r="J42" s="2"/>
      <c r="L42" s="2"/>
      <c r="M42" s="2"/>
    </row>
    <row r="43" spans="2:13" ht="15">
      <c r="B43" s="2"/>
      <c r="C43" s="2"/>
      <c r="E43" s="2"/>
      <c r="F43" s="2"/>
      <c r="G43" s="2"/>
      <c r="H43" s="2"/>
      <c r="I43" s="2"/>
      <c r="J43" s="2"/>
      <c r="L43" s="2"/>
      <c r="M43" s="2"/>
    </row>
    <row r="44" spans="1:13" ht="15">
      <c r="A44" s="1" t="s">
        <v>49</v>
      </c>
      <c r="B44" s="2"/>
      <c r="C44" s="2"/>
      <c r="E44" s="2"/>
      <c r="F44" s="2"/>
      <c r="G44" s="2"/>
      <c r="H44" s="2"/>
      <c r="I44" s="2"/>
      <c r="J44" s="2"/>
      <c r="L44" s="2"/>
      <c r="M44" s="2"/>
    </row>
    <row r="45" spans="1:13" ht="15">
      <c r="A45" s="1" t="s">
        <v>50</v>
      </c>
      <c r="B45" s="2"/>
      <c r="C45" s="2"/>
      <c r="E45" s="2"/>
      <c r="F45" s="2"/>
      <c r="G45" s="2"/>
      <c r="H45" s="2"/>
      <c r="I45" s="2"/>
      <c r="J45" s="2"/>
      <c r="L45" s="2"/>
      <c r="M45" s="2"/>
    </row>
    <row r="46" spans="1:11" ht="15">
      <c r="A46" s="1"/>
      <c r="B46" s="2"/>
      <c r="C46" s="2"/>
      <c r="D46" s="2"/>
      <c r="E46" s="2"/>
      <c r="F46" s="2"/>
      <c r="G46" s="2"/>
      <c r="H46" s="2"/>
      <c r="I46" s="2"/>
      <c r="J46" s="2"/>
      <c r="K46" s="2"/>
    </row>
    <row r="47" spans="1:11" ht="15">
      <c r="A47" s="15" t="s">
        <v>33</v>
      </c>
      <c r="B47" s="2"/>
      <c r="C47" s="2"/>
      <c r="D47" s="2"/>
      <c r="E47" s="2"/>
      <c r="F47" s="2"/>
      <c r="G47" s="2"/>
      <c r="H47" s="2"/>
      <c r="I47" s="2"/>
      <c r="J47" s="2"/>
      <c r="K47" s="2"/>
    </row>
    <row r="48" spans="1:11" ht="15">
      <c r="A48" s="15" t="s">
        <v>29</v>
      </c>
      <c r="B48" s="2"/>
      <c r="C48" s="2"/>
      <c r="D48" s="2"/>
      <c r="E48" s="2"/>
      <c r="F48" s="2"/>
      <c r="G48" s="2"/>
      <c r="H48" s="2"/>
      <c r="I48" s="2"/>
      <c r="J48" s="2"/>
      <c r="K48" s="2"/>
    </row>
    <row r="49" spans="1:11" ht="15">
      <c r="A49" s="15" t="s">
        <v>10</v>
      </c>
      <c r="B49" s="2"/>
      <c r="C49" s="2"/>
      <c r="D49" s="2"/>
      <c r="E49" s="2"/>
      <c r="F49" s="2"/>
      <c r="G49" s="2"/>
      <c r="H49" s="2"/>
      <c r="I49" s="2"/>
      <c r="J49" s="2"/>
      <c r="K49" s="2"/>
    </row>
    <row r="50" spans="1:11" ht="15">
      <c r="A50" s="15" t="s">
        <v>30</v>
      </c>
      <c r="B50" s="2"/>
      <c r="C50" s="2"/>
      <c r="D50" s="2"/>
      <c r="E50" s="2"/>
      <c r="F50" s="2"/>
      <c r="G50" s="2"/>
      <c r="H50" s="2"/>
      <c r="I50" s="2"/>
      <c r="J50" s="2"/>
      <c r="K50" s="2"/>
    </row>
    <row r="51" spans="1:11" ht="15">
      <c r="A51" s="15" t="s">
        <v>31</v>
      </c>
      <c r="B51" s="2"/>
      <c r="C51" s="2"/>
      <c r="D51" s="2"/>
      <c r="E51" s="2"/>
      <c r="F51" s="2"/>
      <c r="G51" s="2"/>
      <c r="H51" s="2"/>
      <c r="I51" s="2"/>
      <c r="J51" s="2"/>
      <c r="K51" s="2"/>
    </row>
    <row r="52" spans="1:11" ht="15">
      <c r="A52" s="15" t="s">
        <v>11</v>
      </c>
      <c r="B52" s="2"/>
      <c r="C52" s="2"/>
      <c r="D52" s="2"/>
      <c r="E52" s="2"/>
      <c r="F52" s="2"/>
      <c r="G52" s="2"/>
      <c r="H52" s="2"/>
      <c r="I52" s="2"/>
      <c r="J52" s="2"/>
      <c r="K52" s="2"/>
    </row>
    <row r="53" spans="1:11" ht="15">
      <c r="A53" s="15" t="s">
        <v>12</v>
      </c>
      <c r="B53" s="2"/>
      <c r="C53" s="2"/>
      <c r="D53" s="2"/>
      <c r="E53" s="2"/>
      <c r="F53" s="2"/>
      <c r="G53" s="2"/>
      <c r="H53" s="2"/>
      <c r="I53" s="2"/>
      <c r="J53" s="2"/>
      <c r="K53" s="2"/>
    </row>
    <row r="54" spans="1:11" ht="15">
      <c r="A54" s="14" t="s">
        <v>32</v>
      </c>
      <c r="B54" s="2"/>
      <c r="C54" s="2"/>
      <c r="D54" s="2"/>
      <c r="E54" s="2"/>
      <c r="F54" s="2"/>
      <c r="G54" s="2"/>
      <c r="H54" s="2"/>
      <c r="I54" s="2"/>
      <c r="J54" s="2"/>
      <c r="K54" s="2"/>
    </row>
  </sheetData>
  <sheetProtection/>
  <conditionalFormatting sqref="C28:M28">
    <cfRule type="cellIs" priority="2" dxfId="15" operator="lessThanOrEqual">
      <formula>2</formula>
    </cfRule>
  </conditionalFormatting>
  <conditionalFormatting sqref="C4:M4 C7:M7 C10:M10 C13:M13 C16:M16 C19:M19 C22:M22 C25:M25">
    <cfRule type="cellIs" priority="1" dxfId="16" operator="lessThanOrEqual" stopIfTrue="1">
      <formula>2</formula>
    </cfRule>
  </conditionalFormatting>
  <printOptions/>
  <pageMargins left="0.7" right="0.7" top="0.75" bottom="0.75" header="0.3" footer="0.3"/>
  <pageSetup fitToHeight="0" fitToWidth="1"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31" sqref="D31"/>
    </sheetView>
  </sheetViews>
  <sheetFormatPr defaultColWidth="9.140625" defaultRowHeight="15"/>
  <cols>
    <col min="1" max="1" width="33.28125" style="0" customWidth="1"/>
    <col min="2" max="2" width="8.57421875" style="0" customWidth="1"/>
    <col min="3" max="13" width="11.140625" style="0" customWidth="1"/>
  </cols>
  <sheetData>
    <row r="1" spans="1:13" ht="15.75" thickBot="1">
      <c r="A1" s="1" t="s">
        <v>54</v>
      </c>
      <c r="B1" s="2"/>
      <c r="C1" s="33"/>
      <c r="D1" s="2"/>
      <c r="E1" s="2"/>
      <c r="F1" s="2"/>
      <c r="G1" s="2"/>
      <c r="H1" s="2"/>
      <c r="I1" s="2"/>
      <c r="J1" s="2"/>
      <c r="K1" s="2"/>
      <c r="L1" s="34"/>
      <c r="M1" s="33"/>
    </row>
    <row r="2" spans="1:13" ht="26.25">
      <c r="A2" s="3"/>
      <c r="B2" s="35" t="s">
        <v>0</v>
      </c>
      <c r="C2" s="76" t="s">
        <v>1</v>
      </c>
      <c r="D2" s="86" t="s">
        <v>51</v>
      </c>
      <c r="E2" s="76" t="s">
        <v>25</v>
      </c>
      <c r="F2" s="75" t="s">
        <v>2</v>
      </c>
      <c r="G2" s="47" t="s">
        <v>34</v>
      </c>
      <c r="H2" s="75" t="s">
        <v>21</v>
      </c>
      <c r="I2" s="75" t="s">
        <v>22</v>
      </c>
      <c r="J2" s="75" t="s">
        <v>23</v>
      </c>
      <c r="K2" s="47" t="s">
        <v>24</v>
      </c>
      <c r="L2" s="76" t="s">
        <v>35</v>
      </c>
      <c r="M2" s="77" t="s">
        <v>28</v>
      </c>
    </row>
    <row r="3" spans="1:13" ht="15">
      <c r="A3" s="17" t="s">
        <v>13</v>
      </c>
      <c r="B3" s="36">
        <v>1.3</v>
      </c>
      <c r="C3" s="4">
        <v>0</v>
      </c>
      <c r="D3" s="4">
        <v>0</v>
      </c>
      <c r="E3" s="4">
        <v>0</v>
      </c>
      <c r="F3" s="4">
        <v>0.016129032258064516</v>
      </c>
      <c r="G3" s="4">
        <v>0</v>
      </c>
      <c r="H3" s="4">
        <v>0.11290322580645161</v>
      </c>
      <c r="I3" s="4">
        <v>0.03225806451612903</v>
      </c>
      <c r="J3" s="4">
        <v>0.14516129032258066</v>
      </c>
      <c r="K3" s="4">
        <v>0.03225806451612903</v>
      </c>
      <c r="L3" s="4">
        <v>0.03225806451612903</v>
      </c>
      <c r="M3" s="29">
        <v>0</v>
      </c>
    </row>
    <row r="4" spans="1:13" ht="15">
      <c r="A4" s="5" t="s">
        <v>36</v>
      </c>
      <c r="B4" s="37"/>
      <c r="C4" s="6">
        <f>RANK(C3,$C3:$M3,1)</f>
        <v>1</v>
      </c>
      <c r="D4" s="6">
        <f aca="true" t="shared" si="0" ref="D4:M4">RANK(D3,$C3:$M3,1)</f>
        <v>1</v>
      </c>
      <c r="E4" s="6">
        <f t="shared" si="0"/>
        <v>1</v>
      </c>
      <c r="F4" s="6">
        <f t="shared" si="0"/>
        <v>6</v>
      </c>
      <c r="G4" s="6">
        <f t="shared" si="0"/>
        <v>1</v>
      </c>
      <c r="H4" s="6">
        <f t="shared" si="0"/>
        <v>10</v>
      </c>
      <c r="I4" s="6">
        <f t="shared" si="0"/>
        <v>7</v>
      </c>
      <c r="J4" s="6">
        <f t="shared" si="0"/>
        <v>11</v>
      </c>
      <c r="K4" s="6">
        <f t="shared" si="0"/>
        <v>7</v>
      </c>
      <c r="L4" s="6">
        <f t="shared" si="0"/>
        <v>7</v>
      </c>
      <c r="M4" s="30">
        <f t="shared" si="0"/>
        <v>1</v>
      </c>
    </row>
    <row r="5" spans="1:13" ht="15.75" thickBot="1">
      <c r="A5" s="8" t="s">
        <v>37</v>
      </c>
      <c r="B5" s="38"/>
      <c r="C5" s="21">
        <f ca="1">AVERAGE(INDEX($B$31:$B$41,C4):OFFSET(INDEX($B$31:$B$41,C4),COUNTIF($C4:$M4,C4)-1,0))</f>
        <v>7.2</v>
      </c>
      <c r="D5" s="21">
        <f ca="1">AVERAGE(INDEX($B$31:$B$41,D4):OFFSET(INDEX($B$31:$B$41,D4),COUNTIF($C4:$M4,D4)-1,0))</f>
        <v>7.2</v>
      </c>
      <c r="E5" s="21">
        <f ca="1">AVERAGE(INDEX($B$31:$B$41,E4):OFFSET(INDEX($B$31:$B$41,E4),COUNTIF($C4:$M4,E4)-1,0))</f>
        <v>7.2</v>
      </c>
      <c r="F5" s="21">
        <f ca="1">AVERAGE(INDEX($B$31:$B$41,F4):OFFSET(INDEX($B$31:$B$41,F4),COUNTIF($C4:$M4,F4)-1,0))</f>
        <v>4</v>
      </c>
      <c r="G5" s="21">
        <f ca="1">AVERAGE(INDEX($B$31:$B$41,G4):OFFSET(INDEX($B$31:$B$41,G4),COUNTIF($C4:$M4,G4)-1,0))</f>
        <v>7.2</v>
      </c>
      <c r="H5" s="21">
        <f ca="1">AVERAGE(INDEX($B$31:$B$41,H4):OFFSET(INDEX($B$31:$B$41,H4),COUNTIF($C4:$M4,H4)-1,0))</f>
        <v>0</v>
      </c>
      <c r="I5" s="39">
        <f ca="1">AVERAGE(INDEX($B$31:$B$41,I4):OFFSET(INDEX($B$31:$B$41,I4),COUNTIF($C4:$M4,I4)-1,0))</f>
        <v>2</v>
      </c>
      <c r="J5" s="39">
        <f ca="1">AVERAGE(INDEX($B$31:$B$41,J4):OFFSET(INDEX($B$31:$B$41,J4),COUNTIF($C4:$M4,J4)-1,0))</f>
        <v>0</v>
      </c>
      <c r="K5" s="39">
        <f ca="1">AVERAGE(INDEX($B$31:$B$41,K4):OFFSET(INDEX($B$31:$B$41,K4),COUNTIF($C4:$M4,K4)-1,0))</f>
        <v>2</v>
      </c>
      <c r="L5" s="21">
        <f ca="1">AVERAGE(INDEX($B$31:$B$41,L4):OFFSET(INDEX($B$31:$B$41,L4),COUNTIF($C4:$M4,L4)-1,0))</f>
        <v>2</v>
      </c>
      <c r="M5" s="23">
        <f ca="1">AVERAGE(INDEX($B$31:$B$41,M4):OFFSET(INDEX($B$31:$B$41,M4),COUNTIF($C4:$M4,M4)-1,0))</f>
        <v>7.2</v>
      </c>
    </row>
    <row r="6" spans="1:13" ht="15">
      <c r="A6" s="18" t="s">
        <v>14</v>
      </c>
      <c r="B6" s="40">
        <v>1.3</v>
      </c>
      <c r="C6" s="9">
        <v>0</v>
      </c>
      <c r="D6" s="4">
        <v>0.5</v>
      </c>
      <c r="E6" s="4">
        <v>0.5625</v>
      </c>
      <c r="F6" s="9">
        <v>0.03125</v>
      </c>
      <c r="G6" s="9">
        <v>0.46875</v>
      </c>
      <c r="H6" s="9">
        <v>0.0625</v>
      </c>
      <c r="I6" s="9">
        <v>0.125</v>
      </c>
      <c r="J6" s="9">
        <v>0</v>
      </c>
      <c r="K6" s="4">
        <v>0.15625</v>
      </c>
      <c r="L6" s="9">
        <v>0.09375</v>
      </c>
      <c r="M6" s="31">
        <v>0.125</v>
      </c>
    </row>
    <row r="7" spans="1:13" ht="15">
      <c r="A7" s="5" t="s">
        <v>38</v>
      </c>
      <c r="B7" s="37"/>
      <c r="C7" s="6">
        <f aca="true" t="shared" si="1" ref="C7:M7">RANK(C6,$C6:$M6,1)</f>
        <v>1</v>
      </c>
      <c r="D7" s="6">
        <f t="shared" si="1"/>
        <v>10</v>
      </c>
      <c r="E7" s="6">
        <f t="shared" si="1"/>
        <v>11</v>
      </c>
      <c r="F7" s="6">
        <f t="shared" si="1"/>
        <v>3</v>
      </c>
      <c r="G7" s="6">
        <f t="shared" si="1"/>
        <v>9</v>
      </c>
      <c r="H7" s="6">
        <f t="shared" si="1"/>
        <v>4</v>
      </c>
      <c r="I7" s="6">
        <f t="shared" si="1"/>
        <v>6</v>
      </c>
      <c r="J7" s="6">
        <f t="shared" si="1"/>
        <v>1</v>
      </c>
      <c r="K7" s="6">
        <f t="shared" si="1"/>
        <v>8</v>
      </c>
      <c r="L7" s="6">
        <f t="shared" si="1"/>
        <v>5</v>
      </c>
      <c r="M7" s="30">
        <f t="shared" si="1"/>
        <v>6</v>
      </c>
    </row>
    <row r="8" spans="1:13" ht="15.75" thickBot="1">
      <c r="A8" s="8" t="s">
        <v>37</v>
      </c>
      <c r="B8" s="38"/>
      <c r="C8" s="22">
        <f ca="1">AVERAGE(INDEX($B$31:$B$41,C7):OFFSET(INDEX($B$31:$B$41,C7),COUNTIF($C7:$M7,C7)-1,0))</f>
        <v>9</v>
      </c>
      <c r="D8" s="22">
        <f ca="1">AVERAGE(INDEX($B$31:$B$41,D7):OFFSET(INDEX($B$31:$B$41,D7),COUNTIF($C7:$M7,D7)-1,0))</f>
        <v>0</v>
      </c>
      <c r="E8" s="21">
        <f ca="1">AVERAGE(INDEX($B$31:$B$41,E7):OFFSET(INDEX($B$31:$B$41,E7),COUNTIF($C7:$M7,E7)-1,0))</f>
        <v>0</v>
      </c>
      <c r="F8" s="22">
        <f ca="1">AVERAGE(INDEX($B$31:$B$41,F7):OFFSET(INDEX($B$31:$B$41,F7),COUNTIF($C7:$M7,F7)-1,0))</f>
        <v>7</v>
      </c>
      <c r="G8" s="22">
        <f ca="1">AVERAGE(INDEX($B$31:$B$41,G7):OFFSET(INDEX($B$31:$B$41,G7),COUNTIF($C7:$M7,G7)-1,0))</f>
        <v>1</v>
      </c>
      <c r="H8" s="22">
        <f ca="1">AVERAGE(INDEX($B$31:$B$41,H7):OFFSET(INDEX($B$31:$B$41,H7),COUNTIF($C7:$M7,H7)-1,0))</f>
        <v>6</v>
      </c>
      <c r="I8" s="22">
        <f ca="1">AVERAGE(INDEX($B$31:$B$41,I7):OFFSET(INDEX($B$31:$B$41,I7),COUNTIF($C7:$M7,I7)-1,0))</f>
        <v>3.5</v>
      </c>
      <c r="J8" s="22">
        <f ca="1">AVERAGE(INDEX($B$31:$B$41,J7):OFFSET(INDEX($B$31:$B$41,J7),COUNTIF($C7:$M7,J7)-1,0))</f>
        <v>9</v>
      </c>
      <c r="K8" s="22">
        <f ca="1">AVERAGE(INDEX($B$31:$B$41,K7):OFFSET(INDEX($B$31:$B$41,K7),COUNTIF($C7:$M7,K7)-1,0))</f>
        <v>2</v>
      </c>
      <c r="L8" s="22">
        <f ca="1">AVERAGE(INDEX($B$31:$B$41,L7):OFFSET(INDEX($B$31:$B$41,L7),COUNTIF($C7:$M7,L7)-1,0))</f>
        <v>5</v>
      </c>
      <c r="M8" s="24">
        <f ca="1">AVERAGE(INDEX($B$31:$B$41,M7):OFFSET(INDEX($B$31:$B$41,M7),COUNTIF($C7:$M7,M7)-1,0))</f>
        <v>3.5</v>
      </c>
    </row>
    <row r="9" spans="1:13" ht="15">
      <c r="A9" s="18" t="s">
        <v>15</v>
      </c>
      <c r="B9" s="40">
        <v>0.3</v>
      </c>
      <c r="C9" s="9">
        <v>1</v>
      </c>
      <c r="D9" s="4">
        <v>0.7419354838709677</v>
      </c>
      <c r="E9" s="4">
        <v>0.7096774193548387</v>
      </c>
      <c r="F9" s="9">
        <v>0.967741935483871</v>
      </c>
      <c r="G9" s="9">
        <v>0.7580645161290323</v>
      </c>
      <c r="H9" s="9">
        <v>0.8548387096774194</v>
      </c>
      <c r="I9" s="9">
        <v>0.9032258064516129</v>
      </c>
      <c r="J9" s="9">
        <v>0.8548387096774194</v>
      </c>
      <c r="K9" s="4">
        <v>0.8870967741935484</v>
      </c>
      <c r="L9" s="9">
        <v>0.9193548387096774</v>
      </c>
      <c r="M9" s="31">
        <v>0.9354838709677419</v>
      </c>
    </row>
    <row r="10" spans="1:13" ht="15">
      <c r="A10" s="5" t="s">
        <v>39</v>
      </c>
      <c r="B10" s="37"/>
      <c r="C10" s="6">
        <f>RANK(C9,$C9:$M9)</f>
        <v>1</v>
      </c>
      <c r="D10" s="6">
        <f aca="true" t="shared" si="2" ref="D10:M10">RANK(D9,$C9:$M9)</f>
        <v>10</v>
      </c>
      <c r="E10" s="6">
        <f t="shared" si="2"/>
        <v>11</v>
      </c>
      <c r="F10" s="6">
        <f t="shared" si="2"/>
        <v>2</v>
      </c>
      <c r="G10" s="6">
        <f t="shared" si="2"/>
        <v>9</v>
      </c>
      <c r="H10" s="6">
        <f t="shared" si="2"/>
        <v>7</v>
      </c>
      <c r="I10" s="6">
        <f t="shared" si="2"/>
        <v>5</v>
      </c>
      <c r="J10" s="6">
        <f t="shared" si="2"/>
        <v>7</v>
      </c>
      <c r="K10" s="6">
        <f t="shared" si="2"/>
        <v>6</v>
      </c>
      <c r="L10" s="6">
        <f t="shared" si="2"/>
        <v>4</v>
      </c>
      <c r="M10" s="30">
        <f t="shared" si="2"/>
        <v>3</v>
      </c>
    </row>
    <row r="11" spans="1:13" ht="15.75" thickBot="1">
      <c r="A11" s="8" t="s">
        <v>37</v>
      </c>
      <c r="B11" s="38"/>
      <c r="C11" s="22">
        <f ca="1">AVERAGE(INDEX($B$31:$B$41,C10):OFFSET(INDEX($B$31:$B$41,C10),COUNTIF($C10:$M10,C10)-1,0))</f>
        <v>10</v>
      </c>
      <c r="D11" s="22">
        <f ca="1">AVERAGE(INDEX($B$31:$B$41,D10):OFFSET(INDEX($B$31:$B$41,D10),COUNTIF($C10:$M10,D10)-1,0))</f>
        <v>0</v>
      </c>
      <c r="E11" s="21">
        <f ca="1">AVERAGE(INDEX($B$31:$B$41,E10):OFFSET(INDEX($B$31:$B$41,E10),COUNTIF($C10:$M10,E10)-1,0))</f>
        <v>0</v>
      </c>
      <c r="F11" s="22">
        <f ca="1">AVERAGE(INDEX($B$31:$B$41,F10):OFFSET(INDEX($B$31:$B$41,F10),COUNTIF($C10:$M10,F10)-1,0))</f>
        <v>8</v>
      </c>
      <c r="G11" s="22">
        <f ca="1">AVERAGE(INDEX($B$31:$B$41,G10):OFFSET(INDEX($B$31:$B$41,G10),COUNTIF($C10:$M10,G10)-1,0))</f>
        <v>1</v>
      </c>
      <c r="H11" s="22">
        <f ca="1">AVERAGE(INDEX($B$31:$B$41,H10):OFFSET(INDEX($B$31:$B$41,H10),COUNTIF($C10:$M10,H10)-1,0))</f>
        <v>2.5</v>
      </c>
      <c r="I11" s="22">
        <f ca="1">AVERAGE(INDEX($B$31:$B$41,I10):OFFSET(INDEX($B$31:$B$41,I10),COUNTIF($C10:$M10,I10)-1,0))</f>
        <v>5</v>
      </c>
      <c r="J11" s="22">
        <f ca="1">AVERAGE(INDEX($B$31:$B$41,J10):OFFSET(INDEX($B$31:$B$41,J10),COUNTIF($C10:$M10,J10)-1,0))</f>
        <v>2.5</v>
      </c>
      <c r="K11" s="22">
        <f ca="1">AVERAGE(INDEX($B$31:$B$41,K10):OFFSET(INDEX($B$31:$B$41,K10),COUNTIF($C10:$M10,K10)-1,0))</f>
        <v>4</v>
      </c>
      <c r="L11" s="22">
        <f ca="1">AVERAGE(INDEX($B$31:$B$41,L10):OFFSET(INDEX($B$31:$B$41,L10),COUNTIF($C10:$M10,L10)-1,0))</f>
        <v>6</v>
      </c>
      <c r="M11" s="24">
        <f ca="1">AVERAGE(INDEX($B$31:$B$41,M10):OFFSET(INDEX($B$31:$B$41,M10),COUNTIF($C10:$M10,M10)-1,0))</f>
        <v>7</v>
      </c>
    </row>
    <row r="12" spans="1:13" ht="15">
      <c r="A12" s="18" t="s">
        <v>3</v>
      </c>
      <c r="B12" s="40">
        <v>2.2</v>
      </c>
      <c r="C12" s="83">
        <v>0</v>
      </c>
      <c r="D12" s="84">
        <v>24.000164526956645</v>
      </c>
      <c r="E12" s="84">
        <v>32</v>
      </c>
      <c r="F12" s="83">
        <v>3</v>
      </c>
      <c r="G12" s="83">
        <v>26.649350649350648</v>
      </c>
      <c r="H12" s="83">
        <v>26</v>
      </c>
      <c r="I12" s="83">
        <v>12</v>
      </c>
      <c r="J12" s="83">
        <v>8</v>
      </c>
      <c r="K12" s="84">
        <v>32</v>
      </c>
      <c r="L12" s="83">
        <v>26.5</v>
      </c>
      <c r="M12" s="85">
        <v>49.71941474747402</v>
      </c>
    </row>
    <row r="13" spans="1:13" ht="15">
      <c r="A13" s="5" t="s">
        <v>39</v>
      </c>
      <c r="B13" s="37"/>
      <c r="C13" s="6">
        <f aca="true" t="shared" si="3" ref="C13:M13">RANK(C12,$C12:$M12,1)</f>
        <v>1</v>
      </c>
      <c r="D13" s="6">
        <f t="shared" si="3"/>
        <v>5</v>
      </c>
      <c r="E13" s="6">
        <f t="shared" si="3"/>
        <v>9</v>
      </c>
      <c r="F13" s="6">
        <f t="shared" si="3"/>
        <v>2</v>
      </c>
      <c r="G13" s="6">
        <f t="shared" si="3"/>
        <v>8</v>
      </c>
      <c r="H13" s="6">
        <f t="shared" si="3"/>
        <v>6</v>
      </c>
      <c r="I13" s="6">
        <f t="shared" si="3"/>
        <v>4</v>
      </c>
      <c r="J13" s="6">
        <f t="shared" si="3"/>
        <v>3</v>
      </c>
      <c r="K13" s="6">
        <f t="shared" si="3"/>
        <v>9</v>
      </c>
      <c r="L13" s="6">
        <f t="shared" si="3"/>
        <v>7</v>
      </c>
      <c r="M13" s="30">
        <f t="shared" si="3"/>
        <v>11</v>
      </c>
    </row>
    <row r="14" spans="1:13" ht="15.75" thickBot="1">
      <c r="A14" s="8" t="s">
        <v>37</v>
      </c>
      <c r="B14" s="38"/>
      <c r="C14" s="22">
        <f ca="1">AVERAGE(INDEX($B$31:$B$41,C13):OFFSET(INDEX($B$31:$B$41,C13),COUNTIF($C13:$M13,C13)-1,0))</f>
        <v>10</v>
      </c>
      <c r="D14" s="22">
        <f ca="1">AVERAGE(INDEX($B$31:$B$41,D13):OFFSET(INDEX($B$31:$B$41,D13),COUNTIF($C13:$M13,D13)-1,0))</f>
        <v>5</v>
      </c>
      <c r="E14" s="21">
        <f ca="1">AVERAGE(INDEX($B$31:$B$41,E13):OFFSET(INDEX($B$31:$B$41,E13),COUNTIF($C13:$M13,E13)-1,0))</f>
        <v>0.5</v>
      </c>
      <c r="F14" s="22">
        <f ca="1">AVERAGE(INDEX($B$31:$B$41,F13):OFFSET(INDEX($B$31:$B$41,F13),COUNTIF($C13:$M13,F13)-1,0))</f>
        <v>8</v>
      </c>
      <c r="G14" s="22">
        <f ca="1">AVERAGE(INDEX($B$31:$B$41,G13):OFFSET(INDEX($B$31:$B$41,G13),COUNTIF($C13:$M13,G13)-1,0))</f>
        <v>2</v>
      </c>
      <c r="H14" s="22">
        <f ca="1">AVERAGE(INDEX($B$31:$B$41,H13):OFFSET(INDEX($B$31:$B$41,H13),COUNTIF($C13:$M13,H13)-1,0))</f>
        <v>4</v>
      </c>
      <c r="I14" s="22">
        <f ca="1">AVERAGE(INDEX($B$31:$B$41,I13):OFFSET(INDEX($B$31:$B$41,I13),COUNTIF($C13:$M13,I13)-1,0))</f>
        <v>6</v>
      </c>
      <c r="J14" s="22">
        <f ca="1">AVERAGE(INDEX($B$31:$B$41,J13):OFFSET(INDEX($B$31:$B$41,J13),COUNTIF($C13:$M13,J13)-1,0))</f>
        <v>7</v>
      </c>
      <c r="K14" s="22">
        <f ca="1">AVERAGE(INDEX($B$31:$B$41,K13):OFFSET(INDEX($B$31:$B$41,K13),COUNTIF($C13:$M13,K13)-1,0))</f>
        <v>0.5</v>
      </c>
      <c r="L14" s="22">
        <f ca="1">AVERAGE(INDEX($B$31:$B$41,L13):OFFSET(INDEX($B$31:$B$41,L13),COUNTIF($C13:$M13,L13)-1,0))</f>
        <v>3</v>
      </c>
      <c r="M14" s="24">
        <f ca="1">AVERAGE(INDEX($B$31:$B$41,M13):OFFSET(INDEX($B$31:$B$41,M13),COUNTIF($C13:$M13,M13)-1,0))</f>
        <v>0</v>
      </c>
    </row>
    <row r="15" spans="1:13" ht="15">
      <c r="A15" s="18" t="s">
        <v>16</v>
      </c>
      <c r="B15" s="40">
        <v>2.2</v>
      </c>
      <c r="C15" s="10">
        <v>4756.5</v>
      </c>
      <c r="D15" s="11">
        <v>11531.0625</v>
      </c>
      <c r="E15" s="11">
        <v>205.92857142857142</v>
      </c>
      <c r="F15" s="10">
        <v>1391.483870967742</v>
      </c>
      <c r="G15" s="10">
        <v>13213.941176470587</v>
      </c>
      <c r="H15" s="10">
        <v>128.08</v>
      </c>
      <c r="I15" s="10">
        <v>947.3703703703703</v>
      </c>
      <c r="J15" s="10">
        <v>2072.206896551724</v>
      </c>
      <c r="K15" s="11">
        <v>128</v>
      </c>
      <c r="L15" s="10">
        <v>244.96428571428572</v>
      </c>
      <c r="M15" s="32">
        <v>241.82142857142858</v>
      </c>
    </row>
    <row r="16" spans="1:13" ht="15">
      <c r="A16" s="5" t="s">
        <v>39</v>
      </c>
      <c r="B16" s="37"/>
      <c r="C16" s="6">
        <f aca="true" t="shared" si="4" ref="C16:M16">RANK(C15,$C15:$M15,1)</f>
        <v>9</v>
      </c>
      <c r="D16" s="6">
        <f t="shared" si="4"/>
        <v>10</v>
      </c>
      <c r="E16" s="6">
        <f t="shared" si="4"/>
        <v>3</v>
      </c>
      <c r="F16" s="6">
        <f t="shared" si="4"/>
        <v>7</v>
      </c>
      <c r="G16" s="6">
        <f t="shared" si="4"/>
        <v>11</v>
      </c>
      <c r="H16" s="6">
        <f t="shared" si="4"/>
        <v>2</v>
      </c>
      <c r="I16" s="6">
        <f t="shared" si="4"/>
        <v>6</v>
      </c>
      <c r="J16" s="6">
        <f t="shared" si="4"/>
        <v>8</v>
      </c>
      <c r="K16" s="6">
        <f t="shared" si="4"/>
        <v>1</v>
      </c>
      <c r="L16" s="6">
        <f t="shared" si="4"/>
        <v>5</v>
      </c>
      <c r="M16" s="30">
        <f t="shared" si="4"/>
        <v>4</v>
      </c>
    </row>
    <row r="17" spans="1:13" ht="15.75" thickBot="1">
      <c r="A17" s="8" t="s">
        <v>37</v>
      </c>
      <c r="B17" s="38"/>
      <c r="C17" s="22">
        <f ca="1">AVERAGE(INDEX($B$31:$B$41,C16):OFFSET(INDEX($B$31:$B$41,C16),COUNTIF($C16:$M16,C16)-1,0))</f>
        <v>1</v>
      </c>
      <c r="D17" s="22">
        <f ca="1">AVERAGE(INDEX($B$31:$B$41,D16):OFFSET(INDEX($B$31:$B$41,D16),COUNTIF($C16:$M16,D16)-1,0))</f>
        <v>0</v>
      </c>
      <c r="E17" s="21">
        <f ca="1">AVERAGE(INDEX($B$31:$B$41,E16):OFFSET(INDEX($B$31:$B$41,E16),COUNTIF($C16:$M16,E16)-1,0))</f>
        <v>7</v>
      </c>
      <c r="F17" s="22">
        <f ca="1">AVERAGE(INDEX($B$31:$B$41,F16):OFFSET(INDEX($B$31:$B$41,F16),COUNTIF($C16:$M16,F16)-1,0))</f>
        <v>3</v>
      </c>
      <c r="G17" s="22">
        <f ca="1">AVERAGE(INDEX($B$31:$B$41,G16):OFFSET(INDEX($B$31:$B$41,G16),COUNTIF($C16:$M16,G16)-1,0))</f>
        <v>0</v>
      </c>
      <c r="H17" s="22">
        <f ca="1">AVERAGE(INDEX($B$31:$B$41,H16):OFFSET(INDEX($B$31:$B$41,H16),COUNTIF($C16:$M16,H16)-1,0))</f>
        <v>8</v>
      </c>
      <c r="I17" s="22">
        <f ca="1">AVERAGE(INDEX($B$31:$B$41,I16):OFFSET(INDEX($B$31:$B$41,I16),COUNTIF($C16:$M16,I16)-1,0))</f>
        <v>4</v>
      </c>
      <c r="J17" s="22">
        <f ca="1">AVERAGE(INDEX($B$31:$B$41,J16):OFFSET(INDEX($B$31:$B$41,J16),COUNTIF($C16:$M16,J16)-1,0))</f>
        <v>2</v>
      </c>
      <c r="K17" s="22">
        <f ca="1">AVERAGE(INDEX($B$31:$B$41,K16):OFFSET(INDEX($B$31:$B$41,K16),COUNTIF($C16:$M16,K16)-1,0))</f>
        <v>10</v>
      </c>
      <c r="L17" s="22">
        <f ca="1">AVERAGE(INDEX($B$31:$B$41,L16):OFFSET(INDEX($B$31:$B$41,L16),COUNTIF($C16:$M16,L16)-1,0))</f>
        <v>5</v>
      </c>
      <c r="M17" s="24">
        <f ca="1">AVERAGE(INDEX($B$31:$B$41,M16):OFFSET(INDEX($B$31:$B$41,M16),COUNTIF($C16:$M16,M16)-1,0))</f>
        <v>6</v>
      </c>
    </row>
    <row r="18" spans="1:13" ht="15">
      <c r="A18" s="18" t="s">
        <v>17</v>
      </c>
      <c r="B18" s="40">
        <v>1.5</v>
      </c>
      <c r="C18" s="10">
        <v>13591.875</v>
      </c>
      <c r="D18" s="11">
        <v>11626.8125</v>
      </c>
      <c r="E18" s="41">
        <v>999999</v>
      </c>
      <c r="F18" s="10">
        <v>3641.689655172414</v>
      </c>
      <c r="G18" s="10">
        <v>13829.64705882353</v>
      </c>
      <c r="H18" s="10">
        <v>731.88</v>
      </c>
      <c r="I18" s="10">
        <v>947.3703703703703</v>
      </c>
      <c r="J18" s="10">
        <v>11615.206896551725</v>
      </c>
      <c r="K18" s="41">
        <v>999999</v>
      </c>
      <c r="L18" s="10">
        <v>16399.88</v>
      </c>
      <c r="M18" s="32">
        <v>241.82142857142858</v>
      </c>
    </row>
    <row r="19" spans="1:13" ht="15">
      <c r="A19" s="5" t="s">
        <v>39</v>
      </c>
      <c r="B19" s="37"/>
      <c r="C19" s="6">
        <f aca="true" t="shared" si="5" ref="C19:M19">RANK(C18,$C18:$M18,1)</f>
        <v>7</v>
      </c>
      <c r="D19" s="6">
        <f t="shared" si="5"/>
        <v>6</v>
      </c>
      <c r="E19" s="6">
        <f t="shared" si="5"/>
        <v>10</v>
      </c>
      <c r="F19" s="6">
        <f t="shared" si="5"/>
        <v>4</v>
      </c>
      <c r="G19" s="6">
        <f t="shared" si="5"/>
        <v>8</v>
      </c>
      <c r="H19" s="6">
        <f t="shared" si="5"/>
        <v>2</v>
      </c>
      <c r="I19" s="6">
        <f t="shared" si="5"/>
        <v>3</v>
      </c>
      <c r="J19" s="6">
        <f t="shared" si="5"/>
        <v>5</v>
      </c>
      <c r="K19" s="6">
        <f t="shared" si="5"/>
        <v>10</v>
      </c>
      <c r="L19" s="6">
        <f t="shared" si="5"/>
        <v>9</v>
      </c>
      <c r="M19" s="30">
        <f t="shared" si="5"/>
        <v>1</v>
      </c>
    </row>
    <row r="20" spans="1:13" ht="15.75" thickBot="1">
      <c r="A20" s="8" t="s">
        <v>37</v>
      </c>
      <c r="B20" s="38"/>
      <c r="C20" s="22">
        <f ca="1">AVERAGE(INDEX($B$31:$B$41,C19):OFFSET(INDEX($B$31:$B$41,C19),COUNTIF($C19:$M19,C19)-1,0))</f>
        <v>3</v>
      </c>
      <c r="D20" s="22">
        <f ca="1">AVERAGE(INDEX($B$31:$B$41,D19):OFFSET(INDEX($B$31:$B$41,D19),COUNTIF($C19:$M19,D19)-1,0))</f>
        <v>4</v>
      </c>
      <c r="E20" s="21">
        <f ca="1">AVERAGE(INDEX($B$31:$B$41,E19):OFFSET(INDEX($B$31:$B$41,E19),COUNTIF($C19:$M19,E19)-1,0))</f>
        <v>0</v>
      </c>
      <c r="F20" s="22">
        <f ca="1">AVERAGE(INDEX($B$31:$B$41,F19):OFFSET(INDEX($B$31:$B$41,F19),COUNTIF($C19:$M19,F19)-1,0))</f>
        <v>6</v>
      </c>
      <c r="G20" s="22">
        <f ca="1">AVERAGE(INDEX($B$31:$B$41,G19):OFFSET(INDEX($B$31:$B$41,G19),COUNTIF($C19:$M19,G19)-1,0))</f>
        <v>2</v>
      </c>
      <c r="H20" s="22">
        <f ca="1">AVERAGE(INDEX($B$31:$B$41,H19):OFFSET(INDEX($B$31:$B$41,H19),COUNTIF($C19:$M19,H19)-1,0))</f>
        <v>8</v>
      </c>
      <c r="I20" s="22">
        <f ca="1">AVERAGE(INDEX($B$31:$B$41,I19):OFFSET(INDEX($B$31:$B$41,I19),COUNTIF($C19:$M19,I19)-1,0))</f>
        <v>7</v>
      </c>
      <c r="J20" s="22">
        <f ca="1">AVERAGE(INDEX($B$31:$B$41,J19):OFFSET(INDEX($B$31:$B$41,J19),COUNTIF($C19:$M19,J19)-1,0))</f>
        <v>5</v>
      </c>
      <c r="K20" s="22">
        <f ca="1">AVERAGE(INDEX($B$31:$B$41,K19):OFFSET(INDEX($B$31:$B$41,K19),COUNTIF($C19:$M19,K19)-1,0))</f>
        <v>0</v>
      </c>
      <c r="L20" s="22">
        <f ca="1">AVERAGE(INDEX($B$31:$B$41,L19):OFFSET(INDEX($B$31:$B$41,L19),COUNTIF($C19:$M19,L19)-1,0))</f>
        <v>1</v>
      </c>
      <c r="M20" s="24">
        <f ca="1">AVERAGE(INDEX($B$31:$B$41,M19):OFFSET(INDEX($B$31:$B$41,M19),COUNTIF($C19:$M19,M19)-1,0))</f>
        <v>10</v>
      </c>
    </row>
    <row r="21" spans="1:13" ht="15">
      <c r="A21" s="18" t="s">
        <v>18</v>
      </c>
      <c r="B21" s="40">
        <v>0.6</v>
      </c>
      <c r="C21" s="10">
        <v>12010.951612903225</v>
      </c>
      <c r="D21" s="11">
        <v>1151.2903225806451</v>
      </c>
      <c r="E21" s="11">
        <v>1941.1290322580646</v>
      </c>
      <c r="F21" s="10">
        <v>1907.4193548387098</v>
      </c>
      <c r="G21" s="10">
        <v>23091.612903225807</v>
      </c>
      <c r="H21" s="10">
        <v>570.4032258064516</v>
      </c>
      <c r="I21" s="10">
        <v>165.16129032258064</v>
      </c>
      <c r="J21" s="10">
        <v>13861.951612903225</v>
      </c>
      <c r="K21" s="11">
        <v>141.53225806451613</v>
      </c>
      <c r="L21" s="10">
        <v>20419.451612903227</v>
      </c>
      <c r="M21" s="32">
        <v>1416.4516129032259</v>
      </c>
    </row>
    <row r="22" spans="1:13" ht="15">
      <c r="A22" s="5" t="s">
        <v>39</v>
      </c>
      <c r="B22" s="37"/>
      <c r="C22" s="6">
        <f aca="true" t="shared" si="6" ref="C22:M22">RANK(C21,$C21:$M21,1)</f>
        <v>8</v>
      </c>
      <c r="D22" s="6">
        <f t="shared" si="6"/>
        <v>4</v>
      </c>
      <c r="E22" s="6">
        <f t="shared" si="6"/>
        <v>7</v>
      </c>
      <c r="F22" s="6">
        <f t="shared" si="6"/>
        <v>6</v>
      </c>
      <c r="G22" s="6">
        <f t="shared" si="6"/>
        <v>11</v>
      </c>
      <c r="H22" s="6">
        <f t="shared" si="6"/>
        <v>3</v>
      </c>
      <c r="I22" s="6">
        <f t="shared" si="6"/>
        <v>2</v>
      </c>
      <c r="J22" s="6">
        <f t="shared" si="6"/>
        <v>9</v>
      </c>
      <c r="K22" s="6">
        <f t="shared" si="6"/>
        <v>1</v>
      </c>
      <c r="L22" s="6">
        <f t="shared" si="6"/>
        <v>10</v>
      </c>
      <c r="M22" s="30">
        <f t="shared" si="6"/>
        <v>5</v>
      </c>
    </row>
    <row r="23" spans="1:13" ht="15.75" thickBot="1">
      <c r="A23" s="8" t="s">
        <v>37</v>
      </c>
      <c r="B23" s="38"/>
      <c r="C23" s="22">
        <f ca="1">AVERAGE(INDEX($B$31:$B$41,C22):OFFSET(INDEX($B$31:$B$41,C22),COUNTIF($C22:$M22,C22)-1,0))</f>
        <v>2</v>
      </c>
      <c r="D23" s="22">
        <f ca="1">AVERAGE(INDEX($B$31:$B$41,D22):OFFSET(INDEX($B$31:$B$41,D22),COUNTIF($C22:$M22,D22)-1,0))</f>
        <v>6</v>
      </c>
      <c r="E23" s="21">
        <f ca="1">AVERAGE(INDEX($B$31:$B$41,E22):OFFSET(INDEX($B$31:$B$41,E22),COUNTIF($C22:$M22,E22)-1,0))</f>
        <v>3</v>
      </c>
      <c r="F23" s="22">
        <f ca="1">AVERAGE(INDEX($B$31:$B$41,F22):OFFSET(INDEX($B$31:$B$41,F22),COUNTIF($C22:$M22,F22)-1,0))</f>
        <v>4</v>
      </c>
      <c r="G23" s="22">
        <f ca="1">AVERAGE(INDEX($B$31:$B$41,G22):OFFSET(INDEX($B$31:$B$41,G22),COUNTIF($C22:$M22,G22)-1,0))</f>
        <v>0</v>
      </c>
      <c r="H23" s="22">
        <f ca="1">AVERAGE(INDEX($B$31:$B$41,H22):OFFSET(INDEX($B$31:$B$41,H22),COUNTIF($C22:$M22,H22)-1,0))</f>
        <v>7</v>
      </c>
      <c r="I23" s="22">
        <f ca="1">AVERAGE(INDEX($B$31:$B$41,I22):OFFSET(INDEX($B$31:$B$41,I22),COUNTIF($C22:$M22,I22)-1,0))</f>
        <v>8</v>
      </c>
      <c r="J23" s="22">
        <f ca="1">AVERAGE(INDEX($B$31:$B$41,J22):OFFSET(INDEX($B$31:$B$41,J22),COUNTIF($C22:$M22,J22)-1,0))</f>
        <v>1</v>
      </c>
      <c r="K23" s="22">
        <f ca="1">AVERAGE(INDEX($B$31:$B$41,K22):OFFSET(INDEX($B$31:$B$41,K22),COUNTIF($C22:$M22,K22)-1,0))</f>
        <v>10</v>
      </c>
      <c r="L23" s="22">
        <f ca="1">AVERAGE(INDEX($B$31:$B$41,L22):OFFSET(INDEX($B$31:$B$41,L22),COUNTIF($C22:$M22,L22)-1,0))</f>
        <v>0</v>
      </c>
      <c r="M23" s="24">
        <f ca="1">AVERAGE(INDEX($B$31:$B$41,M22):OFFSET(INDEX($B$31:$B$41,M22),COUNTIF($C22:$M22,M22)-1,0))</f>
        <v>5</v>
      </c>
    </row>
    <row r="24" spans="1:13" ht="15">
      <c r="A24" s="18" t="s">
        <v>19</v>
      </c>
      <c r="B24" s="40">
        <v>0.6</v>
      </c>
      <c r="C24" s="10">
        <v>28866.967741935485</v>
      </c>
      <c r="D24" s="11">
        <v>1699.0419183467743</v>
      </c>
      <c r="E24" s="11">
        <v>2572.3663054435483</v>
      </c>
      <c r="F24" s="10">
        <v>1223.4766885080646</v>
      </c>
      <c r="G24" s="10">
        <v>5491.677419354839</v>
      </c>
      <c r="H24" s="10">
        <v>5651.548387096775</v>
      </c>
      <c r="I24" s="10">
        <v>3743.6129032258063</v>
      </c>
      <c r="J24" s="10">
        <v>4287.096774193548</v>
      </c>
      <c r="K24" s="11">
        <v>3618</v>
      </c>
      <c r="L24" s="10">
        <v>70851.35483870968</v>
      </c>
      <c r="M24" s="32">
        <v>1859.804435483871</v>
      </c>
    </row>
    <row r="25" spans="1:13" ht="15">
      <c r="A25" s="5" t="s">
        <v>40</v>
      </c>
      <c r="B25" s="42"/>
      <c r="C25" s="6">
        <f aca="true" t="shared" si="7" ref="C25:M25">RANK(C24,$C24:$M24,1)</f>
        <v>10</v>
      </c>
      <c r="D25" s="6">
        <f t="shared" si="7"/>
        <v>2</v>
      </c>
      <c r="E25" s="6">
        <f t="shared" si="7"/>
        <v>4</v>
      </c>
      <c r="F25" s="6">
        <f t="shared" si="7"/>
        <v>1</v>
      </c>
      <c r="G25" s="6">
        <f t="shared" si="7"/>
        <v>8</v>
      </c>
      <c r="H25" s="6">
        <f t="shared" si="7"/>
        <v>9</v>
      </c>
      <c r="I25" s="6">
        <f t="shared" si="7"/>
        <v>6</v>
      </c>
      <c r="J25" s="6">
        <f t="shared" si="7"/>
        <v>7</v>
      </c>
      <c r="K25" s="6">
        <f t="shared" si="7"/>
        <v>5</v>
      </c>
      <c r="L25" s="6">
        <f t="shared" si="7"/>
        <v>11</v>
      </c>
      <c r="M25" s="30">
        <f t="shared" si="7"/>
        <v>3</v>
      </c>
    </row>
    <row r="26" spans="1:13" ht="15.75" thickBot="1">
      <c r="A26" s="8" t="s">
        <v>37</v>
      </c>
      <c r="B26" s="43"/>
      <c r="C26" s="22">
        <f ca="1">AVERAGE(INDEX($B$31:$B$41,C25):OFFSET(INDEX($B$31:$B$41,C25),COUNTIF($C25:$M25,C25)-1,0))</f>
        <v>0</v>
      </c>
      <c r="D26" s="22">
        <f ca="1">AVERAGE(INDEX($B$31:$B$41,D25):OFFSET(INDEX($B$31:$B$41,D25),COUNTIF($C25:$M25,D25)-1,0))</f>
        <v>8</v>
      </c>
      <c r="E26" s="21">
        <f ca="1">AVERAGE(INDEX($B$31:$B$41,E25):OFFSET(INDEX($B$31:$B$41,E25),COUNTIF($C25:$M25,E25)-1,0))</f>
        <v>6</v>
      </c>
      <c r="F26" s="22">
        <f ca="1">AVERAGE(INDEX($B$31:$B$41,F25):OFFSET(INDEX($B$31:$B$41,F25),COUNTIF($C25:$M25,F25)-1,0))</f>
        <v>10</v>
      </c>
      <c r="G26" s="22">
        <f ca="1">AVERAGE(INDEX($B$31:$B$41,G25):OFFSET(INDEX($B$31:$B$41,G25),COUNTIF($C25:$M25,G25)-1,0))</f>
        <v>2</v>
      </c>
      <c r="H26" s="22">
        <f ca="1">AVERAGE(INDEX($B$31:$B$41,H25):OFFSET(INDEX($B$31:$B$41,H25),COUNTIF($C25:$M25,H25)-1,0))</f>
        <v>1</v>
      </c>
      <c r="I26" s="22">
        <f ca="1">AVERAGE(INDEX($B$31:$B$41,I25):OFFSET(INDEX($B$31:$B$41,I25),COUNTIF($C25:$M25,I25)-1,0))</f>
        <v>4</v>
      </c>
      <c r="J26" s="22">
        <f ca="1">AVERAGE(INDEX($B$31:$B$41,J25):OFFSET(INDEX($B$31:$B$41,J25),COUNTIF($C25:$M25,J25)-1,0))</f>
        <v>3</v>
      </c>
      <c r="K26" s="22">
        <f ca="1">AVERAGE(INDEX($B$31:$B$41,K25):OFFSET(INDEX($B$31:$B$41,K25),COUNTIF($C25:$M25,K25)-1,0))</f>
        <v>5</v>
      </c>
      <c r="L26" s="22">
        <f ca="1">AVERAGE(INDEX($B$31:$B$41,L25):OFFSET(INDEX($B$31:$B$41,L25),COUNTIF($C25:$M25,L25)-1,0))</f>
        <v>0</v>
      </c>
      <c r="M26" s="24">
        <f ca="1">AVERAGE(INDEX($B$31:$B$41,M25):OFFSET(INDEX($B$31:$B$41,M25),COUNTIF($C25:$M25,M25)-1,0))</f>
        <v>7</v>
      </c>
    </row>
    <row r="27" spans="1:13" ht="15">
      <c r="A27" s="25" t="s">
        <v>41</v>
      </c>
      <c r="B27" s="26"/>
      <c r="C27" s="26">
        <f aca="true" t="shared" si="8" ref="C27:M27">C5*$B$3+C8*$B$6+C11*$B$9+C14*$B$12+C17*$B$15+C20*$B$18+C23*$B$21+C26*$B$24</f>
        <v>53.96000000000001</v>
      </c>
      <c r="D27" s="26">
        <f t="shared" si="8"/>
        <v>34.76</v>
      </c>
      <c r="E27" s="26">
        <f t="shared" si="8"/>
        <v>31.260000000000005</v>
      </c>
      <c r="F27" s="26">
        <f t="shared" si="8"/>
        <v>58.3</v>
      </c>
      <c r="G27" s="26">
        <f t="shared" si="8"/>
        <v>19.560000000000002</v>
      </c>
      <c r="H27" s="26">
        <f t="shared" si="8"/>
        <v>51.75000000000001</v>
      </c>
      <c r="I27" s="26">
        <f t="shared" si="8"/>
        <v>48.35</v>
      </c>
      <c r="J27" s="26">
        <f t="shared" si="8"/>
        <v>42.15</v>
      </c>
      <c r="K27" s="26">
        <f t="shared" si="8"/>
        <v>38.5</v>
      </c>
      <c r="L27" s="26">
        <f t="shared" si="8"/>
        <v>30</v>
      </c>
      <c r="M27" s="26">
        <f t="shared" si="8"/>
        <v>51.410000000000004</v>
      </c>
    </row>
    <row r="28" spans="1:13" ht="15">
      <c r="A28" s="27" t="s">
        <v>4</v>
      </c>
      <c r="B28" s="26"/>
      <c r="C28" s="28">
        <f aca="true" t="shared" si="9" ref="C28:M28">RANK(C27,$C$27:$M$27)</f>
        <v>2</v>
      </c>
      <c r="D28" s="28">
        <f t="shared" si="9"/>
        <v>8</v>
      </c>
      <c r="E28" s="28">
        <f t="shared" si="9"/>
        <v>9</v>
      </c>
      <c r="F28" s="28">
        <f t="shared" si="9"/>
        <v>1</v>
      </c>
      <c r="G28" s="28">
        <f t="shared" si="9"/>
        <v>11</v>
      </c>
      <c r="H28" s="28">
        <f t="shared" si="9"/>
        <v>3</v>
      </c>
      <c r="I28" s="28">
        <f t="shared" si="9"/>
        <v>5</v>
      </c>
      <c r="J28" s="28">
        <f t="shared" si="9"/>
        <v>6</v>
      </c>
      <c r="K28" s="28">
        <f t="shared" si="9"/>
        <v>7</v>
      </c>
      <c r="L28" s="28">
        <f t="shared" si="9"/>
        <v>10</v>
      </c>
      <c r="M28" s="28">
        <f t="shared" si="9"/>
        <v>4</v>
      </c>
    </row>
    <row r="29" spans="2:13" ht="15">
      <c r="B29" s="2">
        <f>SUM(B3:B24)</f>
        <v>10</v>
      </c>
      <c r="C29" s="44"/>
      <c r="D29" s="44"/>
      <c r="E29" s="44"/>
      <c r="F29" s="44"/>
      <c r="G29" s="44"/>
      <c r="H29" s="44"/>
      <c r="I29" s="44"/>
      <c r="J29" s="44"/>
      <c r="K29" s="44"/>
      <c r="L29" s="44"/>
      <c r="M29" s="44"/>
    </row>
    <row r="30" spans="1:13" ht="15">
      <c r="A30" s="19" t="s">
        <v>20</v>
      </c>
      <c r="B30" s="2"/>
      <c r="C30" s="45"/>
      <c r="D30" s="44"/>
      <c r="E30" s="44"/>
      <c r="F30" s="44"/>
      <c r="G30" s="44"/>
      <c r="H30" s="44"/>
      <c r="I30" s="44"/>
      <c r="J30" s="44"/>
      <c r="K30" s="44"/>
      <c r="L30" s="44"/>
      <c r="M30" s="44"/>
    </row>
    <row r="31" spans="1:13" ht="15">
      <c r="A31" s="12" t="s">
        <v>42</v>
      </c>
      <c r="B31" s="13">
        <v>10</v>
      </c>
      <c r="C31" s="44"/>
      <c r="D31" s="44"/>
      <c r="E31" s="44"/>
      <c r="F31" s="44"/>
      <c r="G31" s="44"/>
      <c r="H31" s="44"/>
      <c r="I31" s="44"/>
      <c r="J31" s="44"/>
      <c r="K31" s="44"/>
      <c r="L31" s="44"/>
      <c r="M31" s="44"/>
    </row>
    <row r="32" spans="1:13" ht="15">
      <c r="A32" s="12" t="s">
        <v>5</v>
      </c>
      <c r="B32" s="13">
        <v>8</v>
      </c>
      <c r="C32" s="2"/>
      <c r="D32" s="2"/>
      <c r="E32" s="2"/>
      <c r="F32" s="2"/>
      <c r="G32" s="2"/>
      <c r="H32" s="2"/>
      <c r="I32" s="2"/>
      <c r="J32" s="2"/>
      <c r="K32" s="2"/>
      <c r="L32" s="2"/>
      <c r="M32" s="2"/>
    </row>
    <row r="33" spans="1:13" ht="15">
      <c r="A33" s="12" t="s">
        <v>6</v>
      </c>
      <c r="B33" s="13">
        <v>7</v>
      </c>
      <c r="C33" s="2"/>
      <c r="D33" s="2"/>
      <c r="E33" s="2"/>
      <c r="F33" s="2"/>
      <c r="G33" s="2"/>
      <c r="H33" s="2"/>
      <c r="I33" s="2"/>
      <c r="J33" s="2"/>
      <c r="K33" s="2"/>
      <c r="L33" s="2"/>
      <c r="M33" s="2"/>
    </row>
    <row r="34" spans="1:13" ht="15">
      <c r="A34" s="12" t="s">
        <v>7</v>
      </c>
      <c r="B34" s="13">
        <v>6</v>
      </c>
      <c r="C34" s="2"/>
      <c r="D34" s="2"/>
      <c r="E34" s="2"/>
      <c r="F34" s="2"/>
      <c r="G34" s="2"/>
      <c r="H34" s="2"/>
      <c r="I34" s="2"/>
      <c r="J34" s="2"/>
      <c r="K34" s="2"/>
      <c r="L34" s="2"/>
      <c r="M34" s="2"/>
    </row>
    <row r="35" spans="1:13" ht="15">
      <c r="A35" s="12" t="s">
        <v>8</v>
      </c>
      <c r="B35" s="13">
        <v>5</v>
      </c>
      <c r="C35" s="2"/>
      <c r="D35" s="2"/>
      <c r="E35" s="2"/>
      <c r="F35" s="2"/>
      <c r="G35" s="2"/>
      <c r="H35" s="2"/>
      <c r="I35" s="2"/>
      <c r="J35" s="2"/>
      <c r="K35" s="2"/>
      <c r="L35" s="2"/>
      <c r="M35" s="2"/>
    </row>
    <row r="36" spans="1:13" ht="15">
      <c r="A36" s="12" t="s">
        <v>43</v>
      </c>
      <c r="B36" s="13">
        <v>4</v>
      </c>
      <c r="C36" s="2"/>
      <c r="D36" s="2"/>
      <c r="E36" s="2"/>
      <c r="F36" s="2"/>
      <c r="G36" s="2"/>
      <c r="H36" s="2"/>
      <c r="I36" s="2"/>
      <c r="J36" s="2"/>
      <c r="K36" s="2"/>
      <c r="L36" s="2"/>
      <c r="M36" s="2"/>
    </row>
    <row r="37" spans="1:13" ht="15">
      <c r="A37" s="12" t="s">
        <v>44</v>
      </c>
      <c r="B37" s="13">
        <v>3</v>
      </c>
      <c r="C37" s="2"/>
      <c r="D37" s="2"/>
      <c r="E37" s="2"/>
      <c r="F37" s="2"/>
      <c r="G37" s="2"/>
      <c r="H37" s="2"/>
      <c r="I37" s="2"/>
      <c r="J37" s="2"/>
      <c r="K37" s="2"/>
      <c r="L37" s="2"/>
      <c r="M37" s="2"/>
    </row>
    <row r="38" spans="1:13" ht="15">
      <c r="A38" s="12" t="s">
        <v>45</v>
      </c>
      <c r="B38" s="13">
        <v>2</v>
      </c>
      <c r="C38" s="2"/>
      <c r="D38" s="2"/>
      <c r="E38" s="2"/>
      <c r="F38" s="2"/>
      <c r="G38" s="2"/>
      <c r="H38" s="2"/>
      <c r="I38" s="2"/>
      <c r="J38" s="2"/>
      <c r="K38" s="2"/>
      <c r="L38" s="2"/>
      <c r="M38" s="2"/>
    </row>
    <row r="39" spans="1:13" ht="15">
      <c r="A39" s="12" t="s">
        <v>46</v>
      </c>
      <c r="B39" s="13">
        <v>1</v>
      </c>
      <c r="C39" s="2"/>
      <c r="D39" s="2"/>
      <c r="E39" s="2"/>
      <c r="F39" s="2"/>
      <c r="G39" s="2"/>
      <c r="H39" s="2"/>
      <c r="I39" s="2"/>
      <c r="J39" s="2"/>
      <c r="K39" s="2"/>
      <c r="L39" s="2"/>
      <c r="M39" s="2"/>
    </row>
    <row r="40" spans="1:13" ht="15">
      <c r="A40" s="12" t="s">
        <v>47</v>
      </c>
      <c r="B40" s="13">
        <v>0</v>
      </c>
      <c r="C40" s="2"/>
      <c r="D40" s="2"/>
      <c r="E40" s="2"/>
      <c r="F40" s="2"/>
      <c r="G40" s="2"/>
      <c r="H40" s="2"/>
      <c r="I40" s="2"/>
      <c r="J40" s="2"/>
      <c r="K40" s="2"/>
      <c r="L40" s="2"/>
      <c r="M40" s="2"/>
    </row>
    <row r="41" spans="1:13" ht="15">
      <c r="A41" s="46" t="s">
        <v>48</v>
      </c>
      <c r="B41" s="13">
        <v>0</v>
      </c>
      <c r="C41" s="2"/>
      <c r="E41" s="2"/>
      <c r="F41" s="2"/>
      <c r="G41" s="2"/>
      <c r="H41" s="2"/>
      <c r="I41" s="2"/>
      <c r="J41" s="2"/>
      <c r="L41" s="2"/>
      <c r="M41" s="2"/>
    </row>
    <row r="42" spans="1:13" ht="15">
      <c r="A42" s="12" t="s">
        <v>9</v>
      </c>
      <c r="B42" s="2"/>
      <c r="C42" s="2"/>
      <c r="E42" s="2"/>
      <c r="F42" s="2"/>
      <c r="G42" s="2"/>
      <c r="H42" s="2"/>
      <c r="I42" s="2"/>
      <c r="J42" s="2"/>
      <c r="L42" s="2"/>
      <c r="M42" s="2"/>
    </row>
    <row r="43" spans="2:13" ht="15">
      <c r="B43" s="2"/>
      <c r="C43" s="2"/>
      <c r="E43" s="2"/>
      <c r="F43" s="2"/>
      <c r="G43" s="2"/>
      <c r="H43" s="2"/>
      <c r="I43" s="2"/>
      <c r="J43" s="2"/>
      <c r="L43" s="2"/>
      <c r="M43" s="2"/>
    </row>
    <row r="44" spans="1:13" ht="15">
      <c r="A44" s="1" t="s">
        <v>49</v>
      </c>
      <c r="B44" s="2"/>
      <c r="C44" s="2"/>
      <c r="E44" s="2"/>
      <c r="F44" s="2"/>
      <c r="G44" s="2"/>
      <c r="H44" s="2"/>
      <c r="I44" s="2"/>
      <c r="J44" s="2"/>
      <c r="L44" s="2"/>
      <c r="M44" s="2"/>
    </row>
    <row r="45" spans="1:13" ht="15">
      <c r="A45" s="1" t="s">
        <v>50</v>
      </c>
      <c r="B45" s="2"/>
      <c r="C45" s="2"/>
      <c r="E45" s="2"/>
      <c r="F45" s="2"/>
      <c r="G45" s="2"/>
      <c r="H45" s="2"/>
      <c r="I45" s="2"/>
      <c r="J45" s="2"/>
      <c r="L45" s="2"/>
      <c r="M45" s="2"/>
    </row>
    <row r="46" spans="1:11" ht="15">
      <c r="A46" s="1"/>
      <c r="B46" s="2"/>
      <c r="C46" s="2"/>
      <c r="D46" s="2"/>
      <c r="E46" s="2"/>
      <c r="F46" s="2"/>
      <c r="G46" s="2"/>
      <c r="H46" s="2"/>
      <c r="I46" s="2"/>
      <c r="J46" s="2"/>
      <c r="K46" s="2"/>
    </row>
    <row r="47" spans="1:11" ht="15">
      <c r="A47" s="15" t="s">
        <v>33</v>
      </c>
      <c r="B47" s="2"/>
      <c r="C47" s="2"/>
      <c r="D47" s="2"/>
      <c r="E47" s="2"/>
      <c r="F47" s="2"/>
      <c r="G47" s="2"/>
      <c r="H47" s="2"/>
      <c r="I47" s="2"/>
      <c r="J47" s="2"/>
      <c r="K47" s="2"/>
    </row>
    <row r="48" spans="1:11" ht="15">
      <c r="A48" s="15" t="s">
        <v>29</v>
      </c>
      <c r="B48" s="2"/>
      <c r="C48" s="2"/>
      <c r="D48" s="2"/>
      <c r="E48" s="2"/>
      <c r="F48" s="2"/>
      <c r="G48" s="2"/>
      <c r="H48" s="2"/>
      <c r="I48" s="2"/>
      <c r="J48" s="2"/>
      <c r="K48" s="2"/>
    </row>
    <row r="49" spans="1:11" ht="15">
      <c r="A49" s="15" t="s">
        <v>10</v>
      </c>
      <c r="B49" s="2"/>
      <c r="C49" s="2"/>
      <c r="D49" s="2"/>
      <c r="E49" s="2"/>
      <c r="F49" s="2"/>
      <c r="G49" s="2"/>
      <c r="H49" s="2"/>
      <c r="I49" s="2"/>
      <c r="J49" s="2"/>
      <c r="K49" s="2"/>
    </row>
    <row r="50" spans="1:11" ht="15">
      <c r="A50" s="15" t="s">
        <v>30</v>
      </c>
      <c r="B50" s="2"/>
      <c r="C50" s="2"/>
      <c r="D50" s="2"/>
      <c r="E50" s="2"/>
      <c r="F50" s="2"/>
      <c r="G50" s="2"/>
      <c r="H50" s="2"/>
      <c r="I50" s="2"/>
      <c r="J50" s="2"/>
      <c r="K50" s="2"/>
    </row>
    <row r="51" spans="1:11" ht="15">
      <c r="A51" s="15" t="s">
        <v>31</v>
      </c>
      <c r="B51" s="2"/>
      <c r="C51" s="2"/>
      <c r="D51" s="2"/>
      <c r="E51" s="2"/>
      <c r="F51" s="2"/>
      <c r="G51" s="2"/>
      <c r="H51" s="2"/>
      <c r="I51" s="2"/>
      <c r="J51" s="2"/>
      <c r="K51" s="2"/>
    </row>
    <row r="52" spans="1:11" ht="15">
      <c r="A52" s="15" t="s">
        <v>11</v>
      </c>
      <c r="B52" s="2"/>
      <c r="C52" s="2"/>
      <c r="D52" s="2"/>
      <c r="E52" s="2"/>
      <c r="F52" s="2"/>
      <c r="G52" s="2"/>
      <c r="H52" s="2"/>
      <c r="I52" s="2"/>
      <c r="J52" s="2"/>
      <c r="K52" s="2"/>
    </row>
    <row r="53" spans="1:11" ht="15">
      <c r="A53" s="15" t="s">
        <v>12</v>
      </c>
      <c r="B53" s="2"/>
      <c r="C53" s="2"/>
      <c r="D53" s="2"/>
      <c r="E53" s="2"/>
      <c r="F53" s="2"/>
      <c r="G53" s="2"/>
      <c r="H53" s="2"/>
      <c r="I53" s="2"/>
      <c r="J53" s="2"/>
      <c r="K53" s="2"/>
    </row>
    <row r="54" spans="1:11" ht="15">
      <c r="A54" s="14" t="s">
        <v>32</v>
      </c>
      <c r="B54" s="2"/>
      <c r="C54" s="2"/>
      <c r="D54" s="2"/>
      <c r="E54" s="2"/>
      <c r="F54" s="2"/>
      <c r="G54" s="2"/>
      <c r="H54" s="2"/>
      <c r="I54" s="2"/>
      <c r="J54" s="2"/>
      <c r="K54" s="2"/>
    </row>
  </sheetData>
  <sheetProtection/>
  <conditionalFormatting sqref="C28:M28">
    <cfRule type="cellIs" priority="5" dxfId="15" operator="lessThanOrEqual">
      <formula>2</formula>
    </cfRule>
  </conditionalFormatting>
  <conditionalFormatting sqref="C28:M28">
    <cfRule type="cellIs" priority="2" dxfId="15" operator="lessThanOrEqual">
      <formula>2</formula>
    </cfRule>
  </conditionalFormatting>
  <conditionalFormatting sqref="C4:M4 C7:M7 C10:M10 C13:M13 C16:M16 C19:M19 C22:M22 C25:M25">
    <cfRule type="cellIs" priority="1" dxfId="16" operator="lessThanOrEqual" stopIfTrue="1">
      <formula>2</formula>
    </cfRule>
  </conditionalFormatting>
  <printOptions/>
  <pageMargins left="0.7" right="0.7" top="0.75" bottom="0.75" header="0.3" footer="0.3"/>
  <pageSetup fitToHeight="0"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31" sqref="D31"/>
    </sheetView>
  </sheetViews>
  <sheetFormatPr defaultColWidth="9.140625" defaultRowHeight="15"/>
  <cols>
    <col min="1" max="1" width="33.28125" style="0" customWidth="1"/>
    <col min="2" max="2" width="8.57421875" style="0" customWidth="1"/>
    <col min="3" max="13" width="11.140625" style="0" customWidth="1"/>
  </cols>
  <sheetData>
    <row r="1" spans="1:13" ht="15.75" thickBot="1">
      <c r="A1" s="1" t="s">
        <v>53</v>
      </c>
      <c r="B1" s="2"/>
      <c r="C1" s="33"/>
      <c r="D1" s="2"/>
      <c r="E1" s="2"/>
      <c r="F1" s="2"/>
      <c r="G1" s="2"/>
      <c r="H1" s="2"/>
      <c r="I1" s="2"/>
      <c r="J1" s="2"/>
      <c r="K1" s="2"/>
      <c r="L1" s="34"/>
      <c r="M1" s="33"/>
    </row>
    <row r="2" spans="1:13" ht="26.25">
      <c r="A2" s="3"/>
      <c r="B2" s="35" t="s">
        <v>0</v>
      </c>
      <c r="C2" s="76" t="s">
        <v>1</v>
      </c>
      <c r="D2" s="86" t="s">
        <v>51</v>
      </c>
      <c r="E2" s="76" t="s">
        <v>25</v>
      </c>
      <c r="F2" s="75" t="s">
        <v>2</v>
      </c>
      <c r="G2" s="47" t="s">
        <v>34</v>
      </c>
      <c r="H2" s="75" t="s">
        <v>21</v>
      </c>
      <c r="I2" s="75" t="s">
        <v>22</v>
      </c>
      <c r="J2" s="75" t="s">
        <v>23</v>
      </c>
      <c r="K2" s="47" t="s">
        <v>24</v>
      </c>
      <c r="L2" s="76" t="s">
        <v>35</v>
      </c>
      <c r="M2" s="77" t="s">
        <v>28</v>
      </c>
    </row>
    <row r="3" spans="1:13" ht="15">
      <c r="A3" s="17" t="s">
        <v>13</v>
      </c>
      <c r="B3" s="36">
        <v>1.3</v>
      </c>
      <c r="C3" s="4">
        <v>0.03333333333333333</v>
      </c>
      <c r="D3" s="4">
        <v>0</v>
      </c>
      <c r="E3" s="4">
        <v>0.03333333333333333</v>
      </c>
      <c r="F3" s="4">
        <v>0</v>
      </c>
      <c r="G3" s="4">
        <v>0</v>
      </c>
      <c r="H3" s="4">
        <v>0.9333333333333333</v>
      </c>
      <c r="I3" s="4">
        <v>0.9333333333333333</v>
      </c>
      <c r="J3" s="4">
        <v>0.03333333333333333</v>
      </c>
      <c r="K3" s="4">
        <v>0.03333333333333333</v>
      </c>
      <c r="L3" s="4">
        <v>0.03333333333333333</v>
      </c>
      <c r="M3" s="29">
        <v>0.03333333333333333</v>
      </c>
    </row>
    <row r="4" spans="1:13" ht="15">
      <c r="A4" s="5" t="s">
        <v>36</v>
      </c>
      <c r="B4" s="37"/>
      <c r="C4" s="6">
        <f>RANK(C3,$C3:$M3,1)</f>
        <v>4</v>
      </c>
      <c r="D4" s="6">
        <f aca="true" t="shared" si="0" ref="D4:M4">RANK(D3,$C3:$M3,1)</f>
        <v>1</v>
      </c>
      <c r="E4" s="6">
        <f t="shared" si="0"/>
        <v>4</v>
      </c>
      <c r="F4" s="6">
        <f t="shared" si="0"/>
        <v>1</v>
      </c>
      <c r="G4" s="6">
        <f t="shared" si="0"/>
        <v>1</v>
      </c>
      <c r="H4" s="6">
        <f t="shared" si="0"/>
        <v>10</v>
      </c>
      <c r="I4" s="6">
        <f t="shared" si="0"/>
        <v>10</v>
      </c>
      <c r="J4" s="6">
        <f t="shared" si="0"/>
        <v>4</v>
      </c>
      <c r="K4" s="6">
        <f t="shared" si="0"/>
        <v>4</v>
      </c>
      <c r="L4" s="6">
        <f t="shared" si="0"/>
        <v>4</v>
      </c>
      <c r="M4" s="30">
        <f t="shared" si="0"/>
        <v>4</v>
      </c>
    </row>
    <row r="5" spans="1:13" ht="15.75" thickBot="1">
      <c r="A5" s="8" t="s">
        <v>37</v>
      </c>
      <c r="B5" s="38"/>
      <c r="C5" s="21">
        <f ca="1">AVERAGE(INDEX($B$31:$B$41,C4):OFFSET(INDEX($B$31:$B$41,C4),COUNTIF($C4:$M4,C4)-1,0))</f>
        <v>3.5</v>
      </c>
      <c r="D5" s="21">
        <f ca="1">AVERAGE(INDEX($B$31:$B$41,D4):OFFSET(INDEX($B$31:$B$41,D4),COUNTIF($C4:$M4,D4)-1,0))</f>
        <v>8.333333333333334</v>
      </c>
      <c r="E5" s="21">
        <f ca="1">AVERAGE(INDEX($B$31:$B$41,E4):OFFSET(INDEX($B$31:$B$41,E4),COUNTIF($C4:$M4,E4)-1,0))</f>
        <v>3.5</v>
      </c>
      <c r="F5" s="21">
        <f ca="1">AVERAGE(INDEX($B$31:$B$41,F4):OFFSET(INDEX($B$31:$B$41,F4),COUNTIF($C4:$M4,F4)-1,0))</f>
        <v>8.333333333333334</v>
      </c>
      <c r="G5" s="21">
        <f ca="1">AVERAGE(INDEX($B$31:$B$41,G4):OFFSET(INDEX($B$31:$B$41,G4),COUNTIF($C4:$M4,G4)-1,0))</f>
        <v>8.333333333333334</v>
      </c>
      <c r="H5" s="21">
        <f ca="1">AVERAGE(INDEX($B$31:$B$41,H4):OFFSET(INDEX($B$31:$B$41,H4),COUNTIF($C4:$M4,H4)-1,0))</f>
        <v>0</v>
      </c>
      <c r="I5" s="39">
        <f ca="1">AVERAGE(INDEX($B$31:$B$41,I4):OFFSET(INDEX($B$31:$B$41,I4),COUNTIF($C4:$M4,I4)-1,0))</f>
        <v>0</v>
      </c>
      <c r="J5" s="39">
        <f ca="1">AVERAGE(INDEX($B$31:$B$41,J4):OFFSET(INDEX($B$31:$B$41,J4),COUNTIF($C4:$M4,J4)-1,0))</f>
        <v>3.5</v>
      </c>
      <c r="K5" s="39">
        <f ca="1">AVERAGE(INDEX($B$31:$B$41,K4):OFFSET(INDEX($B$31:$B$41,K4),COUNTIF($C4:$M4,K4)-1,0))</f>
        <v>3.5</v>
      </c>
      <c r="L5" s="21">
        <f ca="1">AVERAGE(INDEX($B$31:$B$41,L4):OFFSET(INDEX($B$31:$B$41,L4),COUNTIF($C4:$M4,L4)-1,0))</f>
        <v>3.5</v>
      </c>
      <c r="M5" s="23">
        <f ca="1">AVERAGE(INDEX($B$31:$B$41,M4):OFFSET(INDEX($B$31:$B$41,M4),COUNTIF($C4:$M4,M4)-1,0))</f>
        <v>3.5</v>
      </c>
    </row>
    <row r="6" spans="1:13" ht="15">
      <c r="A6" s="18" t="s">
        <v>14</v>
      </c>
      <c r="B6" s="40">
        <v>1.3</v>
      </c>
      <c r="C6" s="9">
        <v>0.08333333333333333</v>
      </c>
      <c r="D6" s="4">
        <v>0.5</v>
      </c>
      <c r="E6" s="4">
        <v>0.4166666666666667</v>
      </c>
      <c r="F6" s="9">
        <v>0.08333333333333333</v>
      </c>
      <c r="G6" s="9">
        <v>0.4583333333333333</v>
      </c>
      <c r="H6" s="9">
        <v>0</v>
      </c>
      <c r="I6" s="9">
        <v>0.041666666666666664</v>
      </c>
      <c r="J6" s="9">
        <v>0</v>
      </c>
      <c r="K6" s="4">
        <v>0.25</v>
      </c>
      <c r="L6" s="9">
        <v>0.16666666666666666</v>
      </c>
      <c r="M6" s="31">
        <v>0.25</v>
      </c>
    </row>
    <row r="7" spans="1:13" ht="15">
      <c r="A7" s="5" t="s">
        <v>38</v>
      </c>
      <c r="B7" s="37"/>
      <c r="C7" s="6">
        <f aca="true" t="shared" si="1" ref="C7:M7">RANK(C6,$C6:$M6,1)</f>
        <v>4</v>
      </c>
      <c r="D7" s="6">
        <f t="shared" si="1"/>
        <v>11</v>
      </c>
      <c r="E7" s="6">
        <f t="shared" si="1"/>
        <v>9</v>
      </c>
      <c r="F7" s="6">
        <f t="shared" si="1"/>
        <v>4</v>
      </c>
      <c r="G7" s="6">
        <f t="shared" si="1"/>
        <v>10</v>
      </c>
      <c r="H7" s="6">
        <f t="shared" si="1"/>
        <v>1</v>
      </c>
      <c r="I7" s="6">
        <f t="shared" si="1"/>
        <v>3</v>
      </c>
      <c r="J7" s="6">
        <f t="shared" si="1"/>
        <v>1</v>
      </c>
      <c r="K7" s="6">
        <f t="shared" si="1"/>
        <v>7</v>
      </c>
      <c r="L7" s="6">
        <f t="shared" si="1"/>
        <v>6</v>
      </c>
      <c r="M7" s="30">
        <f t="shared" si="1"/>
        <v>7</v>
      </c>
    </row>
    <row r="8" spans="1:13" ht="15.75" thickBot="1">
      <c r="A8" s="8" t="s">
        <v>37</v>
      </c>
      <c r="B8" s="38"/>
      <c r="C8" s="22">
        <f ca="1">AVERAGE(INDEX($B$31:$B$41,C7):OFFSET(INDEX($B$31:$B$41,C7),COUNTIF($C7:$M7,C7)-1,0))</f>
        <v>5.5</v>
      </c>
      <c r="D8" s="22">
        <f ca="1">AVERAGE(INDEX($B$31:$B$41,D7):OFFSET(INDEX($B$31:$B$41,D7),COUNTIF($C7:$M7,D7)-1,0))</f>
        <v>0</v>
      </c>
      <c r="E8" s="21">
        <f ca="1">AVERAGE(INDEX($B$31:$B$41,E7):OFFSET(INDEX($B$31:$B$41,E7),COUNTIF($C7:$M7,E7)-1,0))</f>
        <v>1</v>
      </c>
      <c r="F8" s="22">
        <f ca="1">AVERAGE(INDEX($B$31:$B$41,F7):OFFSET(INDEX($B$31:$B$41,F7),COUNTIF($C7:$M7,F7)-1,0))</f>
        <v>5.5</v>
      </c>
      <c r="G8" s="22">
        <f ca="1">AVERAGE(INDEX($B$31:$B$41,G7):OFFSET(INDEX($B$31:$B$41,G7),COUNTIF($C7:$M7,G7)-1,0))</f>
        <v>0</v>
      </c>
      <c r="H8" s="22">
        <f ca="1">AVERAGE(INDEX($B$31:$B$41,H7):OFFSET(INDEX($B$31:$B$41,H7),COUNTIF($C7:$M7,H7)-1,0))</f>
        <v>9</v>
      </c>
      <c r="I8" s="22">
        <f ca="1">AVERAGE(INDEX($B$31:$B$41,I7):OFFSET(INDEX($B$31:$B$41,I7),COUNTIF($C7:$M7,I7)-1,0))</f>
        <v>7</v>
      </c>
      <c r="J8" s="22">
        <f ca="1">AVERAGE(INDEX($B$31:$B$41,J7):OFFSET(INDEX($B$31:$B$41,J7),COUNTIF($C7:$M7,J7)-1,0))</f>
        <v>9</v>
      </c>
      <c r="K8" s="22">
        <f ca="1">AVERAGE(INDEX($B$31:$B$41,K7):OFFSET(INDEX($B$31:$B$41,K7),COUNTIF($C7:$M7,K7)-1,0))</f>
        <v>2.5</v>
      </c>
      <c r="L8" s="22">
        <f ca="1">AVERAGE(INDEX($B$31:$B$41,L7):OFFSET(INDEX($B$31:$B$41,L7),COUNTIF($C7:$M7,L7)-1,0))</f>
        <v>4</v>
      </c>
      <c r="M8" s="24">
        <f ca="1">AVERAGE(INDEX($B$31:$B$41,M7):OFFSET(INDEX($B$31:$B$41,M7),COUNTIF($C7:$M7,M7)-1,0))</f>
        <v>2.5</v>
      </c>
    </row>
    <row r="9" spans="1:13" ht="15">
      <c r="A9" s="18" t="s">
        <v>15</v>
      </c>
      <c r="B9" s="40">
        <v>0.3</v>
      </c>
      <c r="C9" s="9">
        <v>0.9</v>
      </c>
      <c r="D9" s="4">
        <v>0.6</v>
      </c>
      <c r="E9" s="4">
        <v>0.6333333333333333</v>
      </c>
      <c r="F9" s="9">
        <v>0.9333333333333333</v>
      </c>
      <c r="G9" s="9">
        <v>0.6333333333333333</v>
      </c>
      <c r="H9" s="9">
        <v>0.06666666666666667</v>
      </c>
      <c r="I9" s="9">
        <v>0.03333333333333333</v>
      </c>
      <c r="J9" s="9">
        <v>0.9666666666666667</v>
      </c>
      <c r="K9" s="4">
        <v>0.7666666666666667</v>
      </c>
      <c r="L9" s="9">
        <v>0.8333333333333334</v>
      </c>
      <c r="M9" s="31">
        <v>0.7666666666666667</v>
      </c>
    </row>
    <row r="10" spans="1:13" ht="15">
      <c r="A10" s="5" t="s">
        <v>39</v>
      </c>
      <c r="B10" s="37"/>
      <c r="C10" s="6">
        <f>RANK(C9,$C9:$M9)</f>
        <v>3</v>
      </c>
      <c r="D10" s="6">
        <f aca="true" t="shared" si="2" ref="D10:M10">RANK(D9,$C9:$M9)</f>
        <v>9</v>
      </c>
      <c r="E10" s="6">
        <f t="shared" si="2"/>
        <v>7</v>
      </c>
      <c r="F10" s="6">
        <f t="shared" si="2"/>
        <v>2</v>
      </c>
      <c r="G10" s="6">
        <f t="shared" si="2"/>
        <v>7</v>
      </c>
      <c r="H10" s="6">
        <f t="shared" si="2"/>
        <v>10</v>
      </c>
      <c r="I10" s="6">
        <f t="shared" si="2"/>
        <v>11</v>
      </c>
      <c r="J10" s="6">
        <f t="shared" si="2"/>
        <v>1</v>
      </c>
      <c r="K10" s="6">
        <f t="shared" si="2"/>
        <v>5</v>
      </c>
      <c r="L10" s="6">
        <f t="shared" si="2"/>
        <v>4</v>
      </c>
      <c r="M10" s="30">
        <f t="shared" si="2"/>
        <v>5</v>
      </c>
    </row>
    <row r="11" spans="1:13" ht="15.75" thickBot="1">
      <c r="A11" s="8" t="s">
        <v>37</v>
      </c>
      <c r="B11" s="38"/>
      <c r="C11" s="22">
        <f ca="1">AVERAGE(INDEX($B$31:$B$41,C10):OFFSET(INDEX($B$31:$B$41,C10),COUNTIF($C10:$M10,C10)-1,0))</f>
        <v>7</v>
      </c>
      <c r="D11" s="22">
        <f ca="1">AVERAGE(INDEX($B$31:$B$41,D10):OFFSET(INDEX($B$31:$B$41,D10),COUNTIF($C10:$M10,D10)-1,0))</f>
        <v>1</v>
      </c>
      <c r="E11" s="21">
        <f ca="1">AVERAGE(INDEX($B$31:$B$41,E10):OFFSET(INDEX($B$31:$B$41,E10),COUNTIF($C10:$M10,E10)-1,0))</f>
        <v>2.5</v>
      </c>
      <c r="F11" s="22">
        <f ca="1">AVERAGE(INDEX($B$31:$B$41,F10):OFFSET(INDEX($B$31:$B$41,F10),COUNTIF($C10:$M10,F10)-1,0))</f>
        <v>8</v>
      </c>
      <c r="G11" s="22">
        <f ca="1">AVERAGE(INDEX($B$31:$B$41,G10):OFFSET(INDEX($B$31:$B$41,G10),COUNTIF($C10:$M10,G10)-1,0))</f>
        <v>2.5</v>
      </c>
      <c r="H11" s="22">
        <f ca="1">AVERAGE(INDEX($B$31:$B$41,H10):OFFSET(INDEX($B$31:$B$41,H10),COUNTIF($C10:$M10,H10)-1,0))</f>
        <v>0</v>
      </c>
      <c r="I11" s="22">
        <f ca="1">AVERAGE(INDEX($B$31:$B$41,I10):OFFSET(INDEX($B$31:$B$41,I10),COUNTIF($C10:$M10,I10)-1,0))</f>
        <v>0</v>
      </c>
      <c r="J11" s="22">
        <f ca="1">AVERAGE(INDEX($B$31:$B$41,J10):OFFSET(INDEX($B$31:$B$41,J10),COUNTIF($C10:$M10,J10)-1,0))</f>
        <v>10</v>
      </c>
      <c r="K11" s="22">
        <f ca="1">AVERAGE(INDEX($B$31:$B$41,K10):OFFSET(INDEX($B$31:$B$41,K10),COUNTIF($C10:$M10,K10)-1,0))</f>
        <v>4.5</v>
      </c>
      <c r="L11" s="22">
        <f ca="1">AVERAGE(INDEX($B$31:$B$41,L10):OFFSET(INDEX($B$31:$B$41,L10),COUNTIF($C10:$M10,L10)-1,0))</f>
        <v>6</v>
      </c>
      <c r="M11" s="24">
        <f ca="1">AVERAGE(INDEX($B$31:$B$41,M10):OFFSET(INDEX($B$31:$B$41,M10),COUNTIF($C10:$M10,M10)-1,0))</f>
        <v>4.5</v>
      </c>
    </row>
    <row r="12" spans="1:13" ht="15">
      <c r="A12" s="18" t="s">
        <v>3</v>
      </c>
      <c r="B12" s="40">
        <v>2.2</v>
      </c>
      <c r="C12" s="83">
        <v>4</v>
      </c>
      <c r="D12" s="84">
        <v>19</v>
      </c>
      <c r="E12" s="84">
        <v>24</v>
      </c>
      <c r="F12" s="83">
        <v>7</v>
      </c>
      <c r="G12" s="83">
        <v>18.376623376623378</v>
      </c>
      <c r="H12" s="83">
        <v>40</v>
      </c>
      <c r="I12" s="83">
        <v>51</v>
      </c>
      <c r="J12" s="83">
        <v>3</v>
      </c>
      <c r="K12" s="84">
        <v>24</v>
      </c>
      <c r="L12" s="83">
        <v>18</v>
      </c>
      <c r="M12" s="85">
        <v>50.628352311981814</v>
      </c>
    </row>
    <row r="13" spans="1:13" ht="15">
      <c r="A13" s="5" t="s">
        <v>39</v>
      </c>
      <c r="B13" s="37"/>
      <c r="C13" s="6">
        <f aca="true" t="shared" si="3" ref="C13:M13">RANK(C12,$C12:$M12,1)</f>
        <v>2</v>
      </c>
      <c r="D13" s="6">
        <f t="shared" si="3"/>
        <v>6</v>
      </c>
      <c r="E13" s="6">
        <f t="shared" si="3"/>
        <v>7</v>
      </c>
      <c r="F13" s="6">
        <f t="shared" si="3"/>
        <v>3</v>
      </c>
      <c r="G13" s="6">
        <f t="shared" si="3"/>
        <v>5</v>
      </c>
      <c r="H13" s="6">
        <f t="shared" si="3"/>
        <v>9</v>
      </c>
      <c r="I13" s="6">
        <f t="shared" si="3"/>
        <v>11</v>
      </c>
      <c r="J13" s="6">
        <f t="shared" si="3"/>
        <v>1</v>
      </c>
      <c r="K13" s="6">
        <f t="shared" si="3"/>
        <v>7</v>
      </c>
      <c r="L13" s="6">
        <f t="shared" si="3"/>
        <v>4</v>
      </c>
      <c r="M13" s="30">
        <f t="shared" si="3"/>
        <v>10</v>
      </c>
    </row>
    <row r="14" spans="1:13" ht="15.75" thickBot="1">
      <c r="A14" s="8" t="s">
        <v>37</v>
      </c>
      <c r="B14" s="38"/>
      <c r="C14" s="22">
        <f ca="1">AVERAGE(INDEX($B$31:$B$41,C13):OFFSET(INDEX($B$31:$B$41,C13),COUNTIF($C13:$M13,C13)-1,0))</f>
        <v>8</v>
      </c>
      <c r="D14" s="22">
        <f ca="1">AVERAGE(INDEX($B$31:$B$41,D13):OFFSET(INDEX($B$31:$B$41,D13),COUNTIF($C13:$M13,D13)-1,0))</f>
        <v>4</v>
      </c>
      <c r="E14" s="21">
        <f ca="1">AVERAGE(INDEX($B$31:$B$41,E13):OFFSET(INDEX($B$31:$B$41,E13),COUNTIF($C13:$M13,E13)-1,0))</f>
        <v>2.5</v>
      </c>
      <c r="F14" s="22">
        <f ca="1">AVERAGE(INDEX($B$31:$B$41,F13):OFFSET(INDEX($B$31:$B$41,F13),COUNTIF($C13:$M13,F13)-1,0))</f>
        <v>7</v>
      </c>
      <c r="G14" s="22">
        <f ca="1">AVERAGE(INDEX($B$31:$B$41,G13):OFFSET(INDEX($B$31:$B$41,G13),COUNTIF($C13:$M13,G13)-1,0))</f>
        <v>5</v>
      </c>
      <c r="H14" s="22">
        <f ca="1">AVERAGE(INDEX($B$31:$B$41,H13):OFFSET(INDEX($B$31:$B$41,H13),COUNTIF($C13:$M13,H13)-1,0))</f>
        <v>1</v>
      </c>
      <c r="I14" s="22">
        <f ca="1">AVERAGE(INDEX($B$31:$B$41,I13):OFFSET(INDEX($B$31:$B$41,I13),COUNTIF($C13:$M13,I13)-1,0))</f>
        <v>0</v>
      </c>
      <c r="J14" s="22">
        <f ca="1">AVERAGE(INDEX($B$31:$B$41,J13):OFFSET(INDEX($B$31:$B$41,J13),COUNTIF($C13:$M13,J13)-1,0))</f>
        <v>10</v>
      </c>
      <c r="K14" s="22">
        <f ca="1">AVERAGE(INDEX($B$31:$B$41,K13):OFFSET(INDEX($B$31:$B$41,K13),COUNTIF($C13:$M13,K13)-1,0))</f>
        <v>2.5</v>
      </c>
      <c r="L14" s="22">
        <f ca="1">AVERAGE(INDEX($B$31:$B$41,L13):OFFSET(INDEX($B$31:$B$41,L13),COUNTIF($C13:$M13,L13)-1,0))</f>
        <v>6</v>
      </c>
      <c r="M14" s="24">
        <f ca="1">AVERAGE(INDEX($B$31:$B$41,M13):OFFSET(INDEX($B$31:$B$41,M13),COUNTIF($C13:$M13,M13)-1,0))</f>
        <v>0</v>
      </c>
    </row>
    <row r="15" spans="1:13" ht="15">
      <c r="A15" s="18" t="s">
        <v>16</v>
      </c>
      <c r="B15" s="40">
        <v>2.2</v>
      </c>
      <c r="C15" s="10">
        <v>3361</v>
      </c>
      <c r="D15" s="11">
        <v>13097.666666666666</v>
      </c>
      <c r="E15" s="11">
        <v>99.38461538461539</v>
      </c>
      <c r="F15" s="10">
        <v>9438.09090909091</v>
      </c>
      <c r="G15" s="10">
        <v>13539.153846153846</v>
      </c>
      <c r="H15" s="10">
        <v>999999</v>
      </c>
      <c r="I15" s="10">
        <v>999999</v>
      </c>
      <c r="J15" s="10">
        <v>1438.375</v>
      </c>
      <c r="K15" s="11">
        <v>0</v>
      </c>
      <c r="L15" s="10">
        <v>118.47368421052632</v>
      </c>
      <c r="M15" s="32">
        <v>215.52941176470588</v>
      </c>
    </row>
    <row r="16" spans="1:13" ht="15">
      <c r="A16" s="5" t="s">
        <v>39</v>
      </c>
      <c r="B16" s="37"/>
      <c r="C16" s="6">
        <f aca="true" t="shared" si="4" ref="C16:M16">RANK(C15,$C15:$M15,1)</f>
        <v>6</v>
      </c>
      <c r="D16" s="6">
        <f t="shared" si="4"/>
        <v>8</v>
      </c>
      <c r="E16" s="6">
        <f t="shared" si="4"/>
        <v>2</v>
      </c>
      <c r="F16" s="6">
        <f t="shared" si="4"/>
        <v>7</v>
      </c>
      <c r="G16" s="6">
        <f t="shared" si="4"/>
        <v>9</v>
      </c>
      <c r="H16" s="6">
        <f t="shared" si="4"/>
        <v>10</v>
      </c>
      <c r="I16" s="6">
        <f t="shared" si="4"/>
        <v>10</v>
      </c>
      <c r="J16" s="6">
        <f t="shared" si="4"/>
        <v>5</v>
      </c>
      <c r="K16" s="6">
        <f t="shared" si="4"/>
        <v>1</v>
      </c>
      <c r="L16" s="6">
        <f t="shared" si="4"/>
        <v>3</v>
      </c>
      <c r="M16" s="30">
        <f t="shared" si="4"/>
        <v>4</v>
      </c>
    </row>
    <row r="17" spans="1:13" ht="15.75" thickBot="1">
      <c r="A17" s="8" t="s">
        <v>37</v>
      </c>
      <c r="B17" s="38"/>
      <c r="C17" s="22">
        <f ca="1">AVERAGE(INDEX($B$31:$B$41,C16):OFFSET(INDEX($B$31:$B$41,C16),COUNTIF($C16:$M16,C16)-1,0))</f>
        <v>4</v>
      </c>
      <c r="D17" s="22">
        <f ca="1">AVERAGE(INDEX($B$31:$B$41,D16):OFFSET(INDEX($B$31:$B$41,D16),COUNTIF($C16:$M16,D16)-1,0))</f>
        <v>2</v>
      </c>
      <c r="E17" s="21">
        <f ca="1">AVERAGE(INDEX($B$31:$B$41,E16):OFFSET(INDEX($B$31:$B$41,E16),COUNTIF($C16:$M16,E16)-1,0))</f>
        <v>8</v>
      </c>
      <c r="F17" s="22">
        <f ca="1">AVERAGE(INDEX($B$31:$B$41,F16):OFFSET(INDEX($B$31:$B$41,F16),COUNTIF($C16:$M16,F16)-1,0))</f>
        <v>3</v>
      </c>
      <c r="G17" s="22">
        <f ca="1">AVERAGE(INDEX($B$31:$B$41,G16):OFFSET(INDEX($B$31:$B$41,G16),COUNTIF($C16:$M16,G16)-1,0))</f>
        <v>1</v>
      </c>
      <c r="H17" s="22">
        <f ca="1">AVERAGE(INDEX($B$31:$B$41,H16):OFFSET(INDEX($B$31:$B$41,H16),COUNTIF($C16:$M16,H16)-1,0))</f>
        <v>0</v>
      </c>
      <c r="I17" s="22">
        <f ca="1">AVERAGE(INDEX($B$31:$B$41,I16):OFFSET(INDEX($B$31:$B$41,I16),COUNTIF($C16:$M16,I16)-1,0))</f>
        <v>0</v>
      </c>
      <c r="J17" s="22">
        <f ca="1">AVERAGE(INDEX($B$31:$B$41,J16):OFFSET(INDEX($B$31:$B$41,J16),COUNTIF($C16:$M16,J16)-1,0))</f>
        <v>5</v>
      </c>
      <c r="K17" s="22">
        <f ca="1">AVERAGE(INDEX($B$31:$B$41,K16):OFFSET(INDEX($B$31:$B$41,K16),COUNTIF($C16:$M16,K16)-1,0))</f>
        <v>10</v>
      </c>
      <c r="L17" s="22">
        <f ca="1">AVERAGE(INDEX($B$31:$B$41,L16):OFFSET(INDEX($B$31:$B$41,L16),COUNTIF($C16:$M16,L16)-1,0))</f>
        <v>7</v>
      </c>
      <c r="M17" s="24">
        <f ca="1">AVERAGE(INDEX($B$31:$B$41,M16):OFFSET(INDEX($B$31:$B$41,M16),COUNTIF($C16:$M16,M16)-1,0))</f>
        <v>6</v>
      </c>
    </row>
    <row r="18" spans="1:13" ht="15">
      <c r="A18" s="18" t="s">
        <v>17</v>
      </c>
      <c r="B18" s="40">
        <v>1.5</v>
      </c>
      <c r="C18" s="10">
        <v>10577.545454545454</v>
      </c>
      <c r="D18" s="11">
        <v>13260.083333333334</v>
      </c>
      <c r="E18" s="11">
        <v>999999</v>
      </c>
      <c r="F18" s="10">
        <v>11886.190476190477</v>
      </c>
      <c r="G18" s="10">
        <v>13856.461538461539</v>
      </c>
      <c r="H18" s="10">
        <v>999999</v>
      </c>
      <c r="I18" s="10">
        <v>999999</v>
      </c>
      <c r="J18" s="10">
        <v>9721.681818181818</v>
      </c>
      <c r="K18" s="10">
        <v>999999</v>
      </c>
      <c r="L18" s="10">
        <v>12748.117647058823</v>
      </c>
      <c r="M18" s="32">
        <v>215.52941176470588</v>
      </c>
    </row>
    <row r="19" spans="1:13" ht="15">
      <c r="A19" s="5" t="s">
        <v>39</v>
      </c>
      <c r="B19" s="37"/>
      <c r="C19" s="6">
        <f aca="true" t="shared" si="5" ref="C19:M19">RANK(C18,$C18:$M18,1)</f>
        <v>3</v>
      </c>
      <c r="D19" s="6">
        <f t="shared" si="5"/>
        <v>6</v>
      </c>
      <c r="E19" s="6">
        <f t="shared" si="5"/>
        <v>8</v>
      </c>
      <c r="F19" s="6">
        <f t="shared" si="5"/>
        <v>4</v>
      </c>
      <c r="G19" s="6">
        <f t="shared" si="5"/>
        <v>7</v>
      </c>
      <c r="H19" s="6">
        <f t="shared" si="5"/>
        <v>8</v>
      </c>
      <c r="I19" s="6">
        <f t="shared" si="5"/>
        <v>8</v>
      </c>
      <c r="J19" s="6">
        <f t="shared" si="5"/>
        <v>2</v>
      </c>
      <c r="K19" s="6">
        <f t="shared" si="5"/>
        <v>8</v>
      </c>
      <c r="L19" s="6">
        <f t="shared" si="5"/>
        <v>5</v>
      </c>
      <c r="M19" s="30">
        <f t="shared" si="5"/>
        <v>1</v>
      </c>
    </row>
    <row r="20" spans="1:13" ht="15.75" thickBot="1">
      <c r="A20" s="8" t="s">
        <v>37</v>
      </c>
      <c r="B20" s="38"/>
      <c r="C20" s="22">
        <f ca="1">AVERAGE(INDEX($B$31:$B$41,C19):OFFSET(INDEX($B$31:$B$41,C19),COUNTIF($C19:$M19,C19)-1,0))</f>
        <v>7</v>
      </c>
      <c r="D20" s="22">
        <f ca="1">AVERAGE(INDEX($B$31:$B$41,D19):OFFSET(INDEX($B$31:$B$41,D19),COUNTIF($C19:$M19,D19)-1,0))</f>
        <v>4</v>
      </c>
      <c r="E20" s="87">
        <f ca="1">AVERAGE(INDEX($B$31:$B$41,E19):OFFSET(INDEX($B$31:$B$41,E19),COUNTIF($C19:$M19,E19)-1,0))</f>
        <v>0.75</v>
      </c>
      <c r="F20" s="22">
        <f ca="1">AVERAGE(INDEX($B$31:$B$41,F19):OFFSET(INDEX($B$31:$B$41,F19),COUNTIF($C19:$M19,F19)-1,0))</f>
        <v>6</v>
      </c>
      <c r="G20" s="22">
        <f ca="1">AVERAGE(INDEX($B$31:$B$41,G19):OFFSET(INDEX($B$31:$B$41,G19),COUNTIF($C19:$M19,G19)-1,0))</f>
        <v>3</v>
      </c>
      <c r="H20" s="87">
        <f ca="1">AVERAGE(INDEX($B$31:$B$41,H19):OFFSET(INDEX($B$31:$B$41,H19),COUNTIF($C19:$M19,H19)-1,0))</f>
        <v>0.75</v>
      </c>
      <c r="I20" s="22">
        <f ca="1">AVERAGE(INDEX($B$31:$B$41,I19):OFFSET(INDEX($B$31:$B$41,I19),COUNTIF($C19:$M19,I19)-1,0))</f>
        <v>0.75</v>
      </c>
      <c r="J20" s="22">
        <f ca="1">AVERAGE(INDEX($B$31:$B$41,J19):OFFSET(INDEX($B$31:$B$41,J19),COUNTIF($C19:$M19,J19)-1,0))</f>
        <v>8</v>
      </c>
      <c r="K20" s="87">
        <f ca="1">AVERAGE(INDEX($B$31:$B$41,K19):OFFSET(INDEX($B$31:$B$41,K19),COUNTIF($C19:$M19,K19)-1,0))</f>
        <v>0.75</v>
      </c>
      <c r="L20" s="22">
        <f ca="1">AVERAGE(INDEX($B$31:$B$41,L19):OFFSET(INDEX($B$31:$B$41,L19),COUNTIF($C19:$M19,L19)-1,0))</f>
        <v>5</v>
      </c>
      <c r="M20" s="24">
        <f ca="1">AVERAGE(INDEX($B$31:$B$41,M19):OFFSET(INDEX($B$31:$B$41,M19),COUNTIF($C19:$M19,M19)-1,0))</f>
        <v>10</v>
      </c>
    </row>
    <row r="21" spans="1:13" ht="15">
      <c r="A21" s="18" t="s">
        <v>18</v>
      </c>
      <c r="B21" s="40">
        <v>0.6</v>
      </c>
      <c r="C21" s="10">
        <v>12130.966666666667</v>
      </c>
      <c r="D21" s="11">
        <v>1155</v>
      </c>
      <c r="E21" s="11">
        <v>1970.3333333333333</v>
      </c>
      <c r="F21" s="10">
        <v>1900.6666666666667</v>
      </c>
      <c r="G21" s="10">
        <v>24091.3</v>
      </c>
      <c r="H21" s="10">
        <v>579.3333333333334</v>
      </c>
      <c r="I21" s="10">
        <v>171.5</v>
      </c>
      <c r="J21" s="10">
        <v>19850.133333333335</v>
      </c>
      <c r="K21" s="11">
        <v>153.8</v>
      </c>
      <c r="L21" s="10">
        <v>25072.5</v>
      </c>
      <c r="M21" s="32">
        <v>1396</v>
      </c>
    </row>
    <row r="22" spans="1:13" ht="15">
      <c r="A22" s="5" t="s">
        <v>39</v>
      </c>
      <c r="B22" s="37"/>
      <c r="C22" s="6">
        <f aca="true" t="shared" si="6" ref="C22:M22">RANK(C21,$C21:$M21,1)</f>
        <v>8</v>
      </c>
      <c r="D22" s="6">
        <f t="shared" si="6"/>
        <v>4</v>
      </c>
      <c r="E22" s="6">
        <f t="shared" si="6"/>
        <v>7</v>
      </c>
      <c r="F22" s="6">
        <f t="shared" si="6"/>
        <v>6</v>
      </c>
      <c r="G22" s="6">
        <f t="shared" si="6"/>
        <v>10</v>
      </c>
      <c r="H22" s="6">
        <f t="shared" si="6"/>
        <v>3</v>
      </c>
      <c r="I22" s="6">
        <f t="shared" si="6"/>
        <v>2</v>
      </c>
      <c r="J22" s="6">
        <f t="shared" si="6"/>
        <v>9</v>
      </c>
      <c r="K22" s="6">
        <f t="shared" si="6"/>
        <v>1</v>
      </c>
      <c r="L22" s="6">
        <f t="shared" si="6"/>
        <v>11</v>
      </c>
      <c r="M22" s="30">
        <f t="shared" si="6"/>
        <v>5</v>
      </c>
    </row>
    <row r="23" spans="1:13" ht="15.75" thickBot="1">
      <c r="A23" s="8" t="s">
        <v>37</v>
      </c>
      <c r="B23" s="38"/>
      <c r="C23" s="22">
        <f ca="1">AVERAGE(INDEX($B$31:$B$41,C22):OFFSET(INDEX($B$31:$B$41,C22),COUNTIF($C22:$M22,C22)-1,0))</f>
        <v>2</v>
      </c>
      <c r="D23" s="22">
        <f ca="1">AVERAGE(INDEX($B$31:$B$41,D22):OFFSET(INDEX($B$31:$B$41,D22),COUNTIF($C22:$M22,D22)-1,0))</f>
        <v>6</v>
      </c>
      <c r="E23" s="21">
        <f ca="1">AVERAGE(INDEX($B$31:$B$41,E22):OFFSET(INDEX($B$31:$B$41,E22),COUNTIF($C22:$M22,E22)-1,0))</f>
        <v>3</v>
      </c>
      <c r="F23" s="22">
        <f ca="1">AVERAGE(INDEX($B$31:$B$41,F22):OFFSET(INDEX($B$31:$B$41,F22),COUNTIF($C22:$M22,F22)-1,0))</f>
        <v>4</v>
      </c>
      <c r="G23" s="22">
        <f ca="1">AVERAGE(INDEX($B$31:$B$41,G22):OFFSET(INDEX($B$31:$B$41,G22),COUNTIF($C22:$M22,G22)-1,0))</f>
        <v>0</v>
      </c>
      <c r="H23" s="22">
        <f ca="1">AVERAGE(INDEX($B$31:$B$41,H22):OFFSET(INDEX($B$31:$B$41,H22),COUNTIF($C22:$M22,H22)-1,0))</f>
        <v>7</v>
      </c>
      <c r="I23" s="22">
        <f ca="1">AVERAGE(INDEX($B$31:$B$41,I22):OFFSET(INDEX($B$31:$B$41,I22),COUNTIF($C22:$M22,I22)-1,0))</f>
        <v>8</v>
      </c>
      <c r="J23" s="22">
        <f ca="1">AVERAGE(INDEX($B$31:$B$41,J22):OFFSET(INDEX($B$31:$B$41,J22),COUNTIF($C22:$M22,J22)-1,0))</f>
        <v>1</v>
      </c>
      <c r="K23" s="22">
        <f ca="1">AVERAGE(INDEX($B$31:$B$41,K22):OFFSET(INDEX($B$31:$B$41,K22),COUNTIF($C22:$M22,K22)-1,0))</f>
        <v>10</v>
      </c>
      <c r="L23" s="22">
        <f ca="1">AVERAGE(INDEX($B$31:$B$41,L22):OFFSET(INDEX($B$31:$B$41,L22),COUNTIF($C22:$M22,L22)-1,0))</f>
        <v>0</v>
      </c>
      <c r="M23" s="24">
        <f ca="1">AVERAGE(INDEX($B$31:$B$41,M22):OFFSET(INDEX($B$31:$B$41,M22),COUNTIF($C22:$M22,M22)-1,0))</f>
        <v>5</v>
      </c>
    </row>
    <row r="24" spans="1:13" ht="15">
      <c r="A24" s="18" t="s">
        <v>19</v>
      </c>
      <c r="B24" s="40">
        <v>0.6</v>
      </c>
      <c r="C24" s="10">
        <v>28875.866666666665</v>
      </c>
      <c r="D24" s="11">
        <v>1649.4969833333334</v>
      </c>
      <c r="E24" s="11">
        <v>2560.809375</v>
      </c>
      <c r="F24" s="10">
        <v>1231.90078125</v>
      </c>
      <c r="G24" s="10">
        <v>5551.466666666666</v>
      </c>
      <c r="H24" s="10">
        <v>4775.866666666667</v>
      </c>
      <c r="I24" s="10">
        <v>3867.2</v>
      </c>
      <c r="J24" s="10">
        <v>4238.933333333333</v>
      </c>
      <c r="K24" s="11">
        <v>3620.4</v>
      </c>
      <c r="L24" s="10">
        <v>77536.53333333334</v>
      </c>
      <c r="M24" s="32">
        <v>1862.2890625</v>
      </c>
    </row>
    <row r="25" spans="1:13" ht="15">
      <c r="A25" s="5" t="s">
        <v>40</v>
      </c>
      <c r="B25" s="42"/>
      <c r="C25" s="6">
        <f aca="true" t="shared" si="7" ref="C25:M25">RANK(C24,$C24:$M24,1)</f>
        <v>10</v>
      </c>
      <c r="D25" s="6">
        <f t="shared" si="7"/>
        <v>2</v>
      </c>
      <c r="E25" s="6">
        <f t="shared" si="7"/>
        <v>4</v>
      </c>
      <c r="F25" s="6">
        <f t="shared" si="7"/>
        <v>1</v>
      </c>
      <c r="G25" s="6">
        <f t="shared" si="7"/>
        <v>9</v>
      </c>
      <c r="H25" s="6">
        <f t="shared" si="7"/>
        <v>8</v>
      </c>
      <c r="I25" s="6">
        <f t="shared" si="7"/>
        <v>6</v>
      </c>
      <c r="J25" s="6">
        <f t="shared" si="7"/>
        <v>7</v>
      </c>
      <c r="K25" s="6">
        <f t="shared" si="7"/>
        <v>5</v>
      </c>
      <c r="L25" s="6">
        <f t="shared" si="7"/>
        <v>11</v>
      </c>
      <c r="M25" s="30">
        <f t="shared" si="7"/>
        <v>3</v>
      </c>
    </row>
    <row r="26" spans="1:13" ht="15.75" thickBot="1">
      <c r="A26" s="8" t="s">
        <v>37</v>
      </c>
      <c r="B26" s="43"/>
      <c r="C26" s="22">
        <f ca="1">AVERAGE(INDEX($B$31:$B$41,C25):OFFSET(INDEX($B$31:$B$41,C25),COUNTIF($C25:$M25,C25)-1,0))</f>
        <v>0</v>
      </c>
      <c r="D26" s="22">
        <f ca="1">AVERAGE(INDEX($B$31:$B$41,D25):OFFSET(INDEX($B$31:$B$41,D25),COUNTIF($C25:$M25,D25)-1,0))</f>
        <v>8</v>
      </c>
      <c r="E26" s="21">
        <f ca="1">AVERAGE(INDEX($B$31:$B$41,E25):OFFSET(INDEX($B$31:$B$41,E25),COUNTIF($C25:$M25,E25)-1,0))</f>
        <v>6</v>
      </c>
      <c r="F26" s="22">
        <f ca="1">AVERAGE(INDEX($B$31:$B$41,F25):OFFSET(INDEX($B$31:$B$41,F25),COUNTIF($C25:$M25,F25)-1,0))</f>
        <v>10</v>
      </c>
      <c r="G26" s="22">
        <f ca="1">AVERAGE(INDEX($B$31:$B$41,G25):OFFSET(INDEX($B$31:$B$41,G25),COUNTIF($C25:$M25,G25)-1,0))</f>
        <v>1</v>
      </c>
      <c r="H26" s="22">
        <f ca="1">AVERAGE(INDEX($B$31:$B$41,H25):OFFSET(INDEX($B$31:$B$41,H25),COUNTIF($C25:$M25,H25)-1,0))</f>
        <v>2</v>
      </c>
      <c r="I26" s="22">
        <f ca="1">AVERAGE(INDEX($B$31:$B$41,I25):OFFSET(INDEX($B$31:$B$41,I25),COUNTIF($C25:$M25,I25)-1,0))</f>
        <v>4</v>
      </c>
      <c r="J26" s="22">
        <f ca="1">AVERAGE(INDEX($B$31:$B$41,J25):OFFSET(INDEX($B$31:$B$41,J25),COUNTIF($C25:$M25,J25)-1,0))</f>
        <v>3</v>
      </c>
      <c r="K26" s="22">
        <f ca="1">AVERAGE(INDEX($B$31:$B$41,K25):OFFSET(INDEX($B$31:$B$41,K25),COUNTIF($C25:$M25,K25)-1,0))</f>
        <v>5</v>
      </c>
      <c r="L26" s="22">
        <f ca="1">AVERAGE(INDEX($B$31:$B$41,L25):OFFSET(INDEX($B$31:$B$41,L25),COUNTIF($C25:$M25,L25)-1,0))</f>
        <v>0</v>
      </c>
      <c r="M26" s="24">
        <f ca="1">AVERAGE(INDEX($B$31:$B$41,M25):OFFSET(INDEX($B$31:$B$41,M25),COUNTIF($C25:$M25,M25)-1,0))</f>
        <v>7</v>
      </c>
    </row>
    <row r="27" spans="1:13" ht="15">
      <c r="A27" s="25" t="s">
        <v>41</v>
      </c>
      <c r="B27" s="26"/>
      <c r="C27" s="26">
        <f aca="true" t="shared" si="8" ref="C27:M27">C5*$B$3+C8*$B$6+C11*$B$9+C14*$B$12+C17*$B$15+C20*$B$18+C23*$B$21+C26*$B$24</f>
        <v>51.900000000000006</v>
      </c>
      <c r="D27" s="26">
        <f t="shared" si="8"/>
        <v>38.733333333333334</v>
      </c>
      <c r="E27" s="26">
        <f t="shared" si="8"/>
        <v>36.225</v>
      </c>
      <c r="F27" s="26">
        <f t="shared" si="8"/>
        <v>59.78333333333333</v>
      </c>
      <c r="G27" s="26">
        <f t="shared" si="8"/>
        <v>29.883333333333336</v>
      </c>
      <c r="H27" s="26">
        <f t="shared" si="8"/>
        <v>20.425</v>
      </c>
      <c r="I27" s="26">
        <f t="shared" si="8"/>
        <v>17.424999999999997</v>
      </c>
      <c r="J27" s="26">
        <f t="shared" si="8"/>
        <v>66.64999999999999</v>
      </c>
      <c r="K27" s="26">
        <f t="shared" si="8"/>
        <v>46.775</v>
      </c>
      <c r="L27" s="26">
        <f t="shared" si="8"/>
        <v>47.650000000000006</v>
      </c>
      <c r="M27" s="26">
        <f t="shared" si="8"/>
        <v>44.550000000000004</v>
      </c>
    </row>
    <row r="28" spans="1:13" ht="15">
      <c r="A28" s="27" t="s">
        <v>4</v>
      </c>
      <c r="B28" s="26"/>
      <c r="C28" s="28">
        <f aca="true" t="shared" si="9" ref="C28:M28">RANK(C27,$C$27:$M$27)</f>
        <v>3</v>
      </c>
      <c r="D28" s="28">
        <f t="shared" si="9"/>
        <v>7</v>
      </c>
      <c r="E28" s="28">
        <f t="shared" si="9"/>
        <v>8</v>
      </c>
      <c r="F28" s="28">
        <f t="shared" si="9"/>
        <v>2</v>
      </c>
      <c r="G28" s="28">
        <f t="shared" si="9"/>
        <v>9</v>
      </c>
      <c r="H28" s="28">
        <f t="shared" si="9"/>
        <v>10</v>
      </c>
      <c r="I28" s="28">
        <f t="shared" si="9"/>
        <v>11</v>
      </c>
      <c r="J28" s="28">
        <f t="shared" si="9"/>
        <v>1</v>
      </c>
      <c r="K28" s="28">
        <f t="shared" si="9"/>
        <v>5</v>
      </c>
      <c r="L28" s="28">
        <f t="shared" si="9"/>
        <v>4</v>
      </c>
      <c r="M28" s="28">
        <f t="shared" si="9"/>
        <v>6</v>
      </c>
    </row>
    <row r="29" spans="2:13" ht="15">
      <c r="B29" s="2">
        <f>SUM(B3:B24)</f>
        <v>10</v>
      </c>
      <c r="C29" s="44"/>
      <c r="D29" s="44"/>
      <c r="E29" s="44"/>
      <c r="F29" s="44"/>
      <c r="G29" s="44"/>
      <c r="H29" s="44"/>
      <c r="I29" s="44"/>
      <c r="J29" s="44"/>
      <c r="K29" s="44"/>
      <c r="L29" s="44"/>
      <c r="M29" s="44"/>
    </row>
    <row r="30" spans="1:13" ht="15">
      <c r="A30" s="19" t="s">
        <v>20</v>
      </c>
      <c r="B30" s="2"/>
      <c r="C30" s="45"/>
      <c r="D30" s="44"/>
      <c r="E30" s="44"/>
      <c r="F30" s="44"/>
      <c r="G30" s="44"/>
      <c r="H30" s="44"/>
      <c r="I30" s="44"/>
      <c r="J30" s="44"/>
      <c r="K30" s="44"/>
      <c r="L30" s="44"/>
      <c r="M30" s="44"/>
    </row>
    <row r="31" spans="1:13" ht="15">
      <c r="A31" s="12" t="s">
        <v>42</v>
      </c>
      <c r="B31" s="13">
        <v>10</v>
      </c>
      <c r="C31" s="44"/>
      <c r="D31" s="44"/>
      <c r="E31" s="44"/>
      <c r="F31" s="44"/>
      <c r="G31" s="44"/>
      <c r="H31" s="44"/>
      <c r="I31" s="44"/>
      <c r="J31" s="44"/>
      <c r="K31" s="44"/>
      <c r="L31" s="44"/>
      <c r="M31" s="44"/>
    </row>
    <row r="32" spans="1:13" ht="15">
      <c r="A32" s="12" t="s">
        <v>5</v>
      </c>
      <c r="B32" s="13">
        <v>8</v>
      </c>
      <c r="C32" s="2"/>
      <c r="D32" s="2"/>
      <c r="E32" s="2"/>
      <c r="F32" s="2"/>
      <c r="G32" s="2"/>
      <c r="H32" s="2"/>
      <c r="I32" s="2"/>
      <c r="J32" s="2"/>
      <c r="K32" s="2"/>
      <c r="L32" s="2"/>
      <c r="M32" s="2"/>
    </row>
    <row r="33" spans="1:13" ht="15">
      <c r="A33" s="12" t="s">
        <v>6</v>
      </c>
      <c r="B33" s="13">
        <v>7</v>
      </c>
      <c r="C33" s="2"/>
      <c r="D33" s="2"/>
      <c r="E33" s="2"/>
      <c r="F33" s="2"/>
      <c r="G33" s="2"/>
      <c r="H33" s="2"/>
      <c r="I33" s="2"/>
      <c r="J33" s="2"/>
      <c r="K33" s="2"/>
      <c r="L33" s="2"/>
      <c r="M33" s="2"/>
    </row>
    <row r="34" spans="1:13" ht="15">
      <c r="A34" s="12" t="s">
        <v>7</v>
      </c>
      <c r="B34" s="13">
        <v>6</v>
      </c>
      <c r="C34" s="2"/>
      <c r="D34" s="2"/>
      <c r="E34" s="2"/>
      <c r="F34" s="2"/>
      <c r="G34" s="2"/>
      <c r="H34" s="2"/>
      <c r="I34" s="2"/>
      <c r="J34" s="2"/>
      <c r="K34" s="2"/>
      <c r="L34" s="2"/>
      <c r="M34" s="2"/>
    </row>
    <row r="35" spans="1:13" ht="15">
      <c r="A35" s="12" t="s">
        <v>8</v>
      </c>
      <c r="B35" s="13">
        <v>5</v>
      </c>
      <c r="C35" s="2"/>
      <c r="D35" s="2"/>
      <c r="E35" s="2"/>
      <c r="F35" s="2"/>
      <c r="G35" s="2"/>
      <c r="H35" s="2"/>
      <c r="I35" s="2"/>
      <c r="J35" s="2"/>
      <c r="K35" s="2"/>
      <c r="L35" s="2"/>
      <c r="M35" s="2"/>
    </row>
    <row r="36" spans="1:13" ht="15">
      <c r="A36" s="12" t="s">
        <v>43</v>
      </c>
      <c r="B36" s="13">
        <v>4</v>
      </c>
      <c r="C36" s="2"/>
      <c r="D36" s="2"/>
      <c r="E36" s="2"/>
      <c r="F36" s="2"/>
      <c r="G36" s="2"/>
      <c r="H36" s="2"/>
      <c r="I36" s="2"/>
      <c r="J36" s="2"/>
      <c r="K36" s="2"/>
      <c r="L36" s="2"/>
      <c r="M36" s="2"/>
    </row>
    <row r="37" spans="1:13" ht="15">
      <c r="A37" s="12" t="s">
        <v>44</v>
      </c>
      <c r="B37" s="13">
        <v>3</v>
      </c>
      <c r="C37" s="2"/>
      <c r="D37" s="2"/>
      <c r="E37" s="2"/>
      <c r="F37" s="2"/>
      <c r="G37" s="2"/>
      <c r="H37" s="2"/>
      <c r="I37" s="2"/>
      <c r="J37" s="2"/>
      <c r="K37" s="2"/>
      <c r="L37" s="2"/>
      <c r="M37" s="2"/>
    </row>
    <row r="38" spans="1:13" ht="15">
      <c r="A38" s="12" t="s">
        <v>45</v>
      </c>
      <c r="B38" s="13">
        <v>2</v>
      </c>
      <c r="C38" s="2"/>
      <c r="D38" s="2"/>
      <c r="E38" s="2"/>
      <c r="F38" s="2"/>
      <c r="G38" s="2"/>
      <c r="H38" s="2"/>
      <c r="I38" s="2"/>
      <c r="J38" s="2"/>
      <c r="K38" s="2"/>
      <c r="L38" s="2"/>
      <c r="M38" s="2"/>
    </row>
    <row r="39" spans="1:13" ht="15">
      <c r="A39" s="12" t="s">
        <v>46</v>
      </c>
      <c r="B39" s="13">
        <v>1</v>
      </c>
      <c r="C39" s="2"/>
      <c r="D39" s="2"/>
      <c r="E39" s="2"/>
      <c r="F39" s="2"/>
      <c r="G39" s="2"/>
      <c r="H39" s="2"/>
      <c r="I39" s="2"/>
      <c r="J39" s="2"/>
      <c r="K39" s="2"/>
      <c r="L39" s="2"/>
      <c r="M39" s="2"/>
    </row>
    <row r="40" spans="1:13" ht="15">
      <c r="A40" s="12" t="s">
        <v>47</v>
      </c>
      <c r="B40" s="13">
        <v>0</v>
      </c>
      <c r="C40" s="2"/>
      <c r="D40" s="2"/>
      <c r="E40" s="2"/>
      <c r="F40" s="2"/>
      <c r="G40" s="2"/>
      <c r="H40" s="2"/>
      <c r="I40" s="2"/>
      <c r="J40" s="2"/>
      <c r="K40" s="2"/>
      <c r="L40" s="2"/>
      <c r="M40" s="2"/>
    </row>
    <row r="41" spans="1:13" ht="15">
      <c r="A41" s="46" t="s">
        <v>48</v>
      </c>
      <c r="B41" s="13">
        <v>0</v>
      </c>
      <c r="C41" s="2"/>
      <c r="E41" s="2"/>
      <c r="F41" s="2"/>
      <c r="G41" s="2"/>
      <c r="H41" s="2"/>
      <c r="I41" s="2"/>
      <c r="J41" s="2"/>
      <c r="L41" s="2"/>
      <c r="M41" s="2"/>
    </row>
    <row r="42" spans="1:13" ht="15">
      <c r="A42" s="12" t="s">
        <v>9</v>
      </c>
      <c r="B42" s="2"/>
      <c r="C42" s="2"/>
      <c r="E42" s="2"/>
      <c r="F42" s="2"/>
      <c r="G42" s="2"/>
      <c r="H42" s="2"/>
      <c r="I42" s="2"/>
      <c r="J42" s="2"/>
      <c r="L42" s="2"/>
      <c r="M42" s="2"/>
    </row>
    <row r="43" spans="2:13" ht="15">
      <c r="B43" s="2"/>
      <c r="C43" s="2"/>
      <c r="E43" s="2"/>
      <c r="F43" s="2"/>
      <c r="G43" s="2"/>
      <c r="H43" s="2"/>
      <c r="I43" s="2"/>
      <c r="J43" s="2"/>
      <c r="L43" s="2"/>
      <c r="M43" s="2"/>
    </row>
    <row r="44" spans="1:13" ht="15">
      <c r="A44" s="1" t="s">
        <v>49</v>
      </c>
      <c r="B44" s="2"/>
      <c r="C44" s="2"/>
      <c r="E44" s="2"/>
      <c r="F44" s="2"/>
      <c r="G44" s="2"/>
      <c r="H44" s="2"/>
      <c r="I44" s="2"/>
      <c r="J44" s="2"/>
      <c r="L44" s="2"/>
      <c r="M44" s="2"/>
    </row>
    <row r="45" spans="1:13" ht="15">
      <c r="A45" s="1" t="s">
        <v>50</v>
      </c>
      <c r="B45" s="2"/>
      <c r="C45" s="2"/>
      <c r="E45" s="2"/>
      <c r="F45" s="2"/>
      <c r="G45" s="2"/>
      <c r="H45" s="2"/>
      <c r="I45" s="2"/>
      <c r="J45" s="2"/>
      <c r="L45" s="2"/>
      <c r="M45" s="2"/>
    </row>
    <row r="46" spans="1:11" ht="15">
      <c r="A46" s="1"/>
      <c r="B46" s="2"/>
      <c r="C46" s="2"/>
      <c r="D46" s="2"/>
      <c r="E46" s="2"/>
      <c r="F46" s="2"/>
      <c r="G46" s="2"/>
      <c r="H46" s="2"/>
      <c r="I46" s="2"/>
      <c r="J46" s="2"/>
      <c r="K46" s="2"/>
    </row>
    <row r="47" spans="1:11" ht="15">
      <c r="A47" s="15" t="s">
        <v>33</v>
      </c>
      <c r="B47" s="2"/>
      <c r="C47" s="2"/>
      <c r="D47" s="2"/>
      <c r="E47" s="2"/>
      <c r="F47" s="2"/>
      <c r="G47" s="2"/>
      <c r="H47" s="2"/>
      <c r="I47" s="2"/>
      <c r="J47" s="2"/>
      <c r="K47" s="2"/>
    </row>
    <row r="48" spans="1:11" ht="15">
      <c r="A48" s="15" t="s">
        <v>29</v>
      </c>
      <c r="B48" s="2"/>
      <c r="C48" s="2"/>
      <c r="D48" s="2"/>
      <c r="E48" s="2"/>
      <c r="F48" s="2"/>
      <c r="G48" s="2"/>
      <c r="H48" s="2"/>
      <c r="I48" s="2"/>
      <c r="J48" s="2"/>
      <c r="K48" s="2"/>
    </row>
    <row r="49" spans="1:11" ht="15">
      <c r="A49" s="15" t="s">
        <v>10</v>
      </c>
      <c r="B49" s="2"/>
      <c r="C49" s="2"/>
      <c r="D49" s="2"/>
      <c r="E49" s="2"/>
      <c r="F49" s="2"/>
      <c r="G49" s="2"/>
      <c r="H49" s="2"/>
      <c r="I49" s="2"/>
      <c r="J49" s="2"/>
      <c r="K49" s="2"/>
    </row>
    <row r="50" spans="1:11" ht="15">
      <c r="A50" s="15" t="s">
        <v>30</v>
      </c>
      <c r="B50" s="2"/>
      <c r="C50" s="2"/>
      <c r="D50" s="2"/>
      <c r="E50" s="2"/>
      <c r="F50" s="2"/>
      <c r="G50" s="2"/>
      <c r="H50" s="2"/>
      <c r="I50" s="2"/>
      <c r="J50" s="2"/>
      <c r="K50" s="2"/>
    </row>
    <row r="51" spans="1:11" ht="15">
      <c r="A51" s="15" t="s">
        <v>31</v>
      </c>
      <c r="B51" s="2"/>
      <c r="C51" s="2"/>
      <c r="D51" s="2"/>
      <c r="E51" s="2"/>
      <c r="F51" s="2"/>
      <c r="G51" s="2"/>
      <c r="H51" s="2"/>
      <c r="I51" s="2"/>
      <c r="J51" s="2"/>
      <c r="K51" s="2"/>
    </row>
    <row r="52" spans="1:11" ht="15">
      <c r="A52" s="15" t="s">
        <v>11</v>
      </c>
      <c r="B52" s="2"/>
      <c r="C52" s="2"/>
      <c r="D52" s="2"/>
      <c r="E52" s="2"/>
      <c r="F52" s="2"/>
      <c r="G52" s="2"/>
      <c r="H52" s="2"/>
      <c r="I52" s="2"/>
      <c r="J52" s="2"/>
      <c r="K52" s="2"/>
    </row>
    <row r="53" spans="1:11" ht="15">
      <c r="A53" s="15" t="s">
        <v>12</v>
      </c>
      <c r="B53" s="2"/>
      <c r="C53" s="2"/>
      <c r="D53" s="2"/>
      <c r="E53" s="2"/>
      <c r="F53" s="2"/>
      <c r="G53" s="2"/>
      <c r="H53" s="2"/>
      <c r="I53" s="2"/>
      <c r="J53" s="2"/>
      <c r="K53" s="2"/>
    </row>
    <row r="54" spans="1:11" ht="15">
      <c r="A54" s="14" t="s">
        <v>32</v>
      </c>
      <c r="B54" s="2"/>
      <c r="C54" s="2"/>
      <c r="D54" s="2"/>
      <c r="E54" s="2"/>
      <c r="F54" s="2"/>
      <c r="G54" s="2"/>
      <c r="H54" s="2"/>
      <c r="I54" s="2"/>
      <c r="J54" s="2"/>
      <c r="K54" s="2"/>
    </row>
  </sheetData>
  <sheetProtection/>
  <conditionalFormatting sqref="C28:M28">
    <cfRule type="cellIs" priority="8" dxfId="15" operator="lessThanOrEqual">
      <formula>2</formula>
    </cfRule>
  </conditionalFormatting>
  <conditionalFormatting sqref="C28:M28">
    <cfRule type="cellIs" priority="5" dxfId="15" operator="lessThanOrEqual">
      <formula>2</formula>
    </cfRule>
  </conditionalFormatting>
  <conditionalFormatting sqref="C28:M28">
    <cfRule type="cellIs" priority="2" dxfId="15" operator="lessThanOrEqual">
      <formula>2</formula>
    </cfRule>
  </conditionalFormatting>
  <conditionalFormatting sqref="C4:M4 C7:M7 C10:M10 C13:M13 C16:M16 C19:M19 C22:M22 C25:M25">
    <cfRule type="cellIs" priority="1" dxfId="16" operator="lessThanOrEqual" stopIfTrue="1">
      <formula>2</formula>
    </cfRule>
  </conditionalFormatting>
  <printOptions/>
  <pageMargins left="0.7" right="0.7" top="0.75" bottom="0.75" header="0.3" footer="0.3"/>
  <pageSetup fitToHeight="0"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dimension ref="A1:M52"/>
  <sheetViews>
    <sheetView zoomScalePageLayoutView="0" workbookViewId="0" topLeftCell="A1">
      <selection activeCell="D31" sqref="D31"/>
    </sheetView>
  </sheetViews>
  <sheetFormatPr defaultColWidth="9.140625" defaultRowHeight="15"/>
  <cols>
    <col min="1" max="1" width="32.8515625" style="0" customWidth="1"/>
    <col min="3" max="10" width="11.140625" style="0" customWidth="1"/>
  </cols>
  <sheetData>
    <row r="1" spans="1:6" ht="15.75" thickBot="1">
      <c r="A1" s="1" t="s">
        <v>57</v>
      </c>
      <c r="C1" s="34"/>
      <c r="E1" s="34"/>
      <c r="F1" s="34"/>
    </row>
    <row r="2" spans="1:10" ht="26.25">
      <c r="A2" s="3"/>
      <c r="B2" s="16" t="s">
        <v>0</v>
      </c>
      <c r="C2" s="78" t="s">
        <v>1</v>
      </c>
      <c r="D2" s="47" t="s">
        <v>51</v>
      </c>
      <c r="E2" s="76" t="s">
        <v>25</v>
      </c>
      <c r="F2" s="76" t="s">
        <v>2</v>
      </c>
      <c r="G2" s="47" t="s">
        <v>26</v>
      </c>
      <c r="H2" s="47" t="s">
        <v>27</v>
      </c>
      <c r="I2" s="75" t="s">
        <v>28</v>
      </c>
      <c r="J2" s="79" t="s">
        <v>55</v>
      </c>
    </row>
    <row r="3" spans="1:10" ht="15">
      <c r="A3" s="17" t="s">
        <v>13</v>
      </c>
      <c r="B3" s="48">
        <v>1.3</v>
      </c>
      <c r="C3" s="49">
        <v>0</v>
      </c>
      <c r="D3" s="50">
        <v>0.16352201257861634</v>
      </c>
      <c r="E3" s="50">
        <v>0.025157232704402517</v>
      </c>
      <c r="F3" s="50">
        <v>0.0880503144654088</v>
      </c>
      <c r="G3" s="50">
        <v>0</v>
      </c>
      <c r="H3" s="50">
        <v>0.16981132075471697</v>
      </c>
      <c r="I3" s="50">
        <v>0.24528301886792453</v>
      </c>
      <c r="J3" s="51">
        <v>0.031446540880503145</v>
      </c>
    </row>
    <row r="4" spans="1:10" ht="15">
      <c r="A4" s="5" t="s">
        <v>36</v>
      </c>
      <c r="B4" s="52"/>
      <c r="C4" s="53">
        <f aca="true" t="shared" si="0" ref="C4:J4">RANK(C3,$C3:$J3,1)</f>
        <v>1</v>
      </c>
      <c r="D4" s="54">
        <f t="shared" si="0"/>
        <v>6</v>
      </c>
      <c r="E4" s="55">
        <f t="shared" si="0"/>
        <v>3</v>
      </c>
      <c r="F4" s="55">
        <f t="shared" si="0"/>
        <v>5</v>
      </c>
      <c r="G4" s="54">
        <f t="shared" si="0"/>
        <v>1</v>
      </c>
      <c r="H4" s="54">
        <f t="shared" si="0"/>
        <v>7</v>
      </c>
      <c r="I4" s="54">
        <f t="shared" si="0"/>
        <v>8</v>
      </c>
      <c r="J4" s="20">
        <f t="shared" si="0"/>
        <v>4</v>
      </c>
    </row>
    <row r="5" spans="1:10" ht="15.75" thickBot="1">
      <c r="A5" s="8" t="s">
        <v>37</v>
      </c>
      <c r="B5" s="56"/>
      <c r="C5" s="57">
        <f ca="1">AVERAGE(INDEX($B$31:$B$39,C4):OFFSET(INDEX($B$31:$B$39,C4),COUNTIF($C4:$J4,C4)-1,0))</f>
        <v>9</v>
      </c>
      <c r="D5" s="58">
        <f ca="1">AVERAGE(INDEX($B$31:$B$39,D4):OFFSET(INDEX($B$31:$B$39,D4),COUNTIF($C4:$J4,D4)-1,0))</f>
        <v>4</v>
      </c>
      <c r="E5" s="58">
        <f ca="1">AVERAGE(INDEX($B$31:$B$39,E4):OFFSET(INDEX($B$31:$B$39,E4),COUNTIF($C4:$J4,E4)-1,0))</f>
        <v>7</v>
      </c>
      <c r="F5" s="58">
        <f ca="1">AVERAGE(INDEX($B$31:$B$39,F4):OFFSET(INDEX($B$31:$B$39,F4),COUNTIF($C4:$J4,F4)-1,0))</f>
        <v>5</v>
      </c>
      <c r="G5" s="58">
        <f ca="1">AVERAGE(INDEX($B$31:$B$39,G4):OFFSET(INDEX($B$31:$B$39,G4),COUNTIF($C4:$J4,G4)-1,0))</f>
        <v>9</v>
      </c>
      <c r="H5" s="58">
        <f ca="1">AVERAGE(INDEX($B$31:$B$39,H4):OFFSET(INDEX($B$31:$B$39,H4),COUNTIF($C4:$J4,H4)-1,0))</f>
        <v>3</v>
      </c>
      <c r="I5" s="58">
        <f ca="1">AVERAGE(INDEX($B$31:$B$39,I4):OFFSET(INDEX($B$31:$B$39,I4),COUNTIF($C4:$J4,I4)-1,0))</f>
        <v>2</v>
      </c>
      <c r="J5" s="59">
        <f ca="1">AVERAGE(INDEX($B$31:$B$39,J4):OFFSET(INDEX($B$31:$B$39,J4),COUNTIF($C4:$J4,J4)-1,0))</f>
        <v>6</v>
      </c>
    </row>
    <row r="6" spans="1:10" ht="15">
      <c r="A6" s="18" t="s">
        <v>14</v>
      </c>
      <c r="B6" s="60">
        <v>1.3</v>
      </c>
      <c r="C6" s="61">
        <v>0.02702702702702703</v>
      </c>
      <c r="D6" s="62">
        <v>0.09009009009009009</v>
      </c>
      <c r="E6" s="62">
        <v>0.38738738738738737</v>
      </c>
      <c r="F6" s="62">
        <v>0.018018018018018018</v>
      </c>
      <c r="G6" s="62">
        <v>0.3063063063063063</v>
      </c>
      <c r="H6" s="62">
        <v>0.05405405405405406</v>
      </c>
      <c r="I6" s="62">
        <v>0.1981981981981982</v>
      </c>
      <c r="J6" s="63">
        <v>0.05405405405405406</v>
      </c>
    </row>
    <row r="7" spans="1:10" ht="15">
      <c r="A7" s="5" t="s">
        <v>38</v>
      </c>
      <c r="B7" s="52"/>
      <c r="C7" s="53">
        <f aca="true" t="shared" si="1" ref="C7:J7">RANK(C6,$C6:$J6,1)</f>
        <v>2</v>
      </c>
      <c r="D7" s="54">
        <f t="shared" si="1"/>
        <v>5</v>
      </c>
      <c r="E7" s="55">
        <f t="shared" si="1"/>
        <v>8</v>
      </c>
      <c r="F7" s="55">
        <f t="shared" si="1"/>
        <v>1</v>
      </c>
      <c r="G7" s="54">
        <f t="shared" si="1"/>
        <v>7</v>
      </c>
      <c r="H7" s="54">
        <f t="shared" si="1"/>
        <v>3</v>
      </c>
      <c r="I7" s="54">
        <f t="shared" si="1"/>
        <v>6</v>
      </c>
      <c r="J7" s="20">
        <f t="shared" si="1"/>
        <v>3</v>
      </c>
    </row>
    <row r="8" spans="1:10" ht="15.75" thickBot="1">
      <c r="A8" s="8" t="s">
        <v>37</v>
      </c>
      <c r="B8" s="56"/>
      <c r="C8" s="57">
        <f ca="1">AVERAGE(INDEX($B$31:$B$39,C7):OFFSET(INDEX($B$31:$B$39,C7),COUNTIF($C7:$J7,C7)-1,0))</f>
        <v>8</v>
      </c>
      <c r="D8" s="58">
        <f ca="1">AVERAGE(INDEX($B$31:$B$39,D7):OFFSET(INDEX($B$31:$B$39,D7),COUNTIF($C7:$J7,D7)-1,0))</f>
        <v>5</v>
      </c>
      <c r="E8" s="58">
        <f ca="1">AVERAGE(INDEX($B$31:$B$39,E7):OFFSET(INDEX($B$31:$B$39,E7),COUNTIF($C7:$J7,E7)-1,0))</f>
        <v>2</v>
      </c>
      <c r="F8" s="58">
        <f ca="1">AVERAGE(INDEX($B$31:$B$39,F7):OFFSET(INDEX($B$31:$B$39,F7),COUNTIF($C7:$J7,F7)-1,0))</f>
        <v>10</v>
      </c>
      <c r="G8" s="58">
        <f ca="1">AVERAGE(INDEX($B$31:$B$39,G7):OFFSET(INDEX($B$31:$B$39,G7),COUNTIF($C7:$J7,G7)-1,0))</f>
        <v>3</v>
      </c>
      <c r="H8" s="58">
        <f ca="1">AVERAGE(INDEX($B$31:$B$39,H7):OFFSET(INDEX($B$31:$B$39,H7),COUNTIF($C7:$J7,H7)-1,0))</f>
        <v>6.5</v>
      </c>
      <c r="I8" s="58">
        <f ca="1">AVERAGE(INDEX($B$31:$B$39,I7):OFFSET(INDEX($B$31:$B$39,I7),COUNTIF($C7:$J7,I7)-1,0))</f>
        <v>4</v>
      </c>
      <c r="J8" s="59">
        <f ca="1">AVERAGE(INDEX($B$31:$B$39,J7):OFFSET(INDEX($B$31:$B$39,J7),COUNTIF($C7:$J7,J7)-1,0))</f>
        <v>6.5</v>
      </c>
    </row>
    <row r="9" spans="1:10" ht="15">
      <c r="A9" s="18" t="s">
        <v>15</v>
      </c>
      <c r="B9" s="60">
        <v>0.3</v>
      </c>
      <c r="C9" s="61">
        <v>0.9811320754716981</v>
      </c>
      <c r="D9" s="62">
        <v>0.7735849056603774</v>
      </c>
      <c r="E9" s="62">
        <v>0.7044025157232704</v>
      </c>
      <c r="F9" s="62">
        <v>0.89937106918239</v>
      </c>
      <c r="G9" s="62">
        <v>0.7861635220125787</v>
      </c>
      <c r="H9" s="62">
        <v>0.7924528301886793</v>
      </c>
      <c r="I9" s="62">
        <v>0.6163522012578616</v>
      </c>
      <c r="J9" s="63">
        <v>0.9308176100628931</v>
      </c>
    </row>
    <row r="10" spans="1:10" ht="15">
      <c r="A10" s="5" t="s">
        <v>39</v>
      </c>
      <c r="B10" s="52"/>
      <c r="C10" s="53">
        <f aca="true" t="shared" si="2" ref="C10:J10">RANK(C9,$C9:$J9)</f>
        <v>1</v>
      </c>
      <c r="D10" s="54">
        <f t="shared" si="2"/>
        <v>6</v>
      </c>
      <c r="E10" s="55">
        <f t="shared" si="2"/>
        <v>7</v>
      </c>
      <c r="F10" s="55">
        <f t="shared" si="2"/>
        <v>3</v>
      </c>
      <c r="G10" s="54">
        <f t="shared" si="2"/>
        <v>5</v>
      </c>
      <c r="H10" s="54">
        <f t="shared" si="2"/>
        <v>4</v>
      </c>
      <c r="I10" s="54">
        <f t="shared" si="2"/>
        <v>8</v>
      </c>
      <c r="J10" s="20">
        <f t="shared" si="2"/>
        <v>2</v>
      </c>
    </row>
    <row r="11" spans="1:10" ht="15.75" thickBot="1">
      <c r="A11" s="8" t="s">
        <v>37</v>
      </c>
      <c r="B11" s="56"/>
      <c r="C11" s="57">
        <f ca="1">AVERAGE(INDEX($B$31:$B$39,C10):OFFSET(INDEX($B$31:$B$39,C10),COUNTIF($C10:$J10,C10)-1,0))</f>
        <v>10</v>
      </c>
      <c r="D11" s="58">
        <f ca="1">AVERAGE(INDEX($B$31:$B$39,D10):OFFSET(INDEX($B$31:$B$39,D10),COUNTIF($C10:$J10,D10)-1,0))</f>
        <v>4</v>
      </c>
      <c r="E11" s="58">
        <f ca="1">AVERAGE(INDEX($B$31:$B$39,E10):OFFSET(INDEX($B$31:$B$39,E10),COUNTIF($C10:$J10,E10)-1,0))</f>
        <v>3</v>
      </c>
      <c r="F11" s="58">
        <f ca="1">AVERAGE(INDEX($B$31:$B$39,F10):OFFSET(INDEX($B$31:$B$39,F10),COUNTIF($C10:$J10,F10)-1,0))</f>
        <v>7</v>
      </c>
      <c r="G11" s="58">
        <f ca="1">AVERAGE(INDEX($B$31:$B$39,G10):OFFSET(INDEX($B$31:$B$39,G10),COUNTIF($C10:$J10,G10)-1,0))</f>
        <v>5</v>
      </c>
      <c r="H11" s="58">
        <f ca="1">AVERAGE(INDEX($B$31:$B$39,H10):OFFSET(INDEX($B$31:$B$39,H10),COUNTIF($C10:$J10,H10)-1,0))</f>
        <v>6</v>
      </c>
      <c r="I11" s="58">
        <f ca="1">AVERAGE(INDEX($B$31:$B$39,I10):OFFSET(INDEX($B$31:$B$39,I10),COUNTIF($C10:$J10,I10)-1,0))</f>
        <v>2</v>
      </c>
      <c r="J11" s="59">
        <f ca="1">AVERAGE(INDEX($B$31:$B$39,J10):OFFSET(INDEX($B$31:$B$39,J10),COUNTIF($C10:$J10,J10)-1,0))</f>
        <v>8</v>
      </c>
    </row>
    <row r="12" spans="1:10" ht="15">
      <c r="A12" s="18" t="s">
        <v>3</v>
      </c>
      <c r="B12" s="60">
        <v>2.2</v>
      </c>
      <c r="C12" s="80">
        <v>75.56666666666663</v>
      </c>
      <c r="D12" s="81">
        <v>209.22823983800606</v>
      </c>
      <c r="E12" s="81">
        <v>193</v>
      </c>
      <c r="F12" s="81">
        <v>57</v>
      </c>
      <c r="G12" s="81">
        <v>174.319264069264</v>
      </c>
      <c r="H12" s="81">
        <v>176.64368987024622</v>
      </c>
      <c r="I12" s="81">
        <v>234.85863574206405</v>
      </c>
      <c r="J12" s="82">
        <v>154</v>
      </c>
    </row>
    <row r="13" spans="1:10" ht="15">
      <c r="A13" s="5" t="s">
        <v>39</v>
      </c>
      <c r="B13" s="52"/>
      <c r="C13" s="53">
        <f aca="true" t="shared" si="3" ref="C13:J13">RANK(C12,$C12:$J12,1)</f>
        <v>2</v>
      </c>
      <c r="D13" s="54">
        <f t="shared" si="3"/>
        <v>7</v>
      </c>
      <c r="E13" s="55">
        <f t="shared" si="3"/>
        <v>6</v>
      </c>
      <c r="F13" s="55">
        <f t="shared" si="3"/>
        <v>1</v>
      </c>
      <c r="G13" s="54">
        <f t="shared" si="3"/>
        <v>4</v>
      </c>
      <c r="H13" s="54">
        <f t="shared" si="3"/>
        <v>5</v>
      </c>
      <c r="I13" s="54">
        <f t="shared" si="3"/>
        <v>8</v>
      </c>
      <c r="J13" s="20">
        <f t="shared" si="3"/>
        <v>3</v>
      </c>
    </row>
    <row r="14" spans="1:10" ht="15.75" thickBot="1">
      <c r="A14" s="64" t="s">
        <v>56</v>
      </c>
      <c r="B14" s="65"/>
      <c r="C14" s="57">
        <f ca="1">AVERAGE(INDEX($B$31:$B$39,C13):OFFSET(INDEX($B$31:$B$39,C13),COUNTIF($C13:$J13,C13)-1,0))</f>
        <v>8</v>
      </c>
      <c r="D14" s="58">
        <f ca="1">AVERAGE(INDEX($B$31:$B$39,D13):OFFSET(INDEX($B$31:$B$39,D13),COUNTIF($C13:$J13,D13)-1,0))</f>
        <v>3</v>
      </c>
      <c r="E14" s="58">
        <f ca="1">AVERAGE(INDEX($B$31:$B$39,E13):OFFSET(INDEX($B$31:$B$39,E13),COUNTIF($C13:$J13,E13)-1,0))</f>
        <v>4</v>
      </c>
      <c r="F14" s="58">
        <f ca="1">AVERAGE(INDEX($B$31:$B$39,F13):OFFSET(INDEX($B$31:$B$39,F13),COUNTIF($C13:$J13,F13)-1,0))</f>
        <v>10</v>
      </c>
      <c r="G14" s="58">
        <f ca="1">AVERAGE(INDEX($B$31:$B$39,G13):OFFSET(INDEX($B$31:$B$39,G13),COUNTIF($C13:$J13,G13)-1,0))</f>
        <v>6</v>
      </c>
      <c r="H14" s="58">
        <f ca="1">AVERAGE(INDEX($B$31:$B$39,H13):OFFSET(INDEX($B$31:$B$39,H13),COUNTIF($C13:$J13,H13)-1,0))</f>
        <v>5</v>
      </c>
      <c r="I14" s="58">
        <f ca="1">AVERAGE(INDEX($B$31:$B$39,I13):OFFSET(INDEX($B$31:$B$39,I13),COUNTIF($C13:$J13,I13)-1,0))</f>
        <v>2</v>
      </c>
      <c r="J14" s="59">
        <f ca="1">AVERAGE(INDEX($B$31:$B$39,J13):OFFSET(INDEX($B$31:$B$39,J13),COUNTIF($C13:$J13,J13)-1,0))</f>
        <v>7</v>
      </c>
    </row>
    <row r="15" spans="1:10" ht="15">
      <c r="A15" s="18" t="s">
        <v>16</v>
      </c>
      <c r="B15" s="60">
        <v>2.2</v>
      </c>
      <c r="C15" s="66">
        <v>5543.074074074074</v>
      </c>
      <c r="D15" s="67">
        <v>25694.630434782608</v>
      </c>
      <c r="E15" s="67">
        <v>21254.924242424244</v>
      </c>
      <c r="F15" s="67">
        <v>1742.875</v>
      </c>
      <c r="G15" s="67">
        <v>15612.051948051949</v>
      </c>
      <c r="H15" s="67">
        <v>3825.945652173913</v>
      </c>
      <c r="I15" s="67">
        <v>16135.379310344828</v>
      </c>
      <c r="J15" s="68">
        <v>3268.0582524271845</v>
      </c>
    </row>
    <row r="16" spans="1:10" ht="15">
      <c r="A16" s="5" t="s">
        <v>39</v>
      </c>
      <c r="B16" s="52"/>
      <c r="C16" s="53">
        <f aca="true" t="shared" si="4" ref="C16:J16">RANK(C15,$C15:$J15,1)</f>
        <v>4</v>
      </c>
      <c r="D16" s="54">
        <f t="shared" si="4"/>
        <v>8</v>
      </c>
      <c r="E16" s="55">
        <f t="shared" si="4"/>
        <v>7</v>
      </c>
      <c r="F16" s="55">
        <f t="shared" si="4"/>
        <v>1</v>
      </c>
      <c r="G16" s="54">
        <f t="shared" si="4"/>
        <v>5</v>
      </c>
      <c r="H16" s="54">
        <f t="shared" si="4"/>
        <v>3</v>
      </c>
      <c r="I16" s="54">
        <f t="shared" si="4"/>
        <v>6</v>
      </c>
      <c r="J16" s="20">
        <f t="shared" si="4"/>
        <v>2</v>
      </c>
    </row>
    <row r="17" spans="1:10" ht="15.75" thickBot="1">
      <c r="A17" s="8" t="s">
        <v>37</v>
      </c>
      <c r="B17" s="56"/>
      <c r="C17" s="57">
        <f ca="1">AVERAGE(INDEX($B$31:$B$39,C16):OFFSET(INDEX($B$31:$B$39,C16),COUNTIF($C16:$J16,C16)-1,0))</f>
        <v>6</v>
      </c>
      <c r="D17" s="58">
        <f ca="1">AVERAGE(INDEX($B$31:$B$39,D16):OFFSET(INDEX($B$31:$B$39,D16),COUNTIF($C16:$J16,D16)-1,0))</f>
        <v>2</v>
      </c>
      <c r="E17" s="58">
        <f ca="1">AVERAGE(INDEX($B$31:$B$39,E16):OFFSET(INDEX($B$31:$B$39,E16),COUNTIF($C16:$J16,E16)-1,0))</f>
        <v>3</v>
      </c>
      <c r="F17" s="58">
        <f ca="1">AVERAGE(INDEX($B$31:$B$39,F16):OFFSET(INDEX($B$31:$B$39,F16),COUNTIF($C16:$J16,F16)-1,0))</f>
        <v>10</v>
      </c>
      <c r="G17" s="58">
        <f ca="1">AVERAGE(INDEX($B$31:$B$39,G16):OFFSET(INDEX($B$31:$B$39,G16),COUNTIF($C16:$J16,G16)-1,0))</f>
        <v>5</v>
      </c>
      <c r="H17" s="58">
        <f ca="1">AVERAGE(INDEX($B$31:$B$39,H16):OFFSET(INDEX($B$31:$B$39,H16),COUNTIF($C16:$J16,H16)-1,0))</f>
        <v>7</v>
      </c>
      <c r="I17" s="58">
        <f ca="1">AVERAGE(INDEX($B$31:$B$39,I16):OFFSET(INDEX($B$31:$B$39,I16),COUNTIF($C16:$J16,I16)-1,0))</f>
        <v>4</v>
      </c>
      <c r="J17" s="59">
        <f ca="1">AVERAGE(INDEX($B$31:$B$39,J16):OFFSET(INDEX($B$31:$B$39,J16),COUNTIF($C16:$J16,J16)-1,0))</f>
        <v>8</v>
      </c>
    </row>
    <row r="18" spans="1:10" ht="15">
      <c r="A18" s="18" t="s">
        <v>17</v>
      </c>
      <c r="B18" s="60">
        <v>1.5</v>
      </c>
      <c r="C18" s="66">
        <v>30778.764285714286</v>
      </c>
      <c r="D18" s="67">
        <v>45440.88524590164</v>
      </c>
      <c r="E18" s="67">
        <v>999999</v>
      </c>
      <c r="F18" s="67">
        <v>19876.321678321678</v>
      </c>
      <c r="G18" s="67">
        <v>18923.320987654322</v>
      </c>
      <c r="H18" s="67">
        <v>14226.216417910447</v>
      </c>
      <c r="I18" s="67">
        <v>16135.379310344828</v>
      </c>
      <c r="J18" s="68">
        <v>7505.451612903225</v>
      </c>
    </row>
    <row r="19" spans="1:10" ht="15">
      <c r="A19" s="5" t="s">
        <v>39</v>
      </c>
      <c r="B19" s="52"/>
      <c r="C19" s="53">
        <f aca="true" t="shared" si="5" ref="C19:J19">RANK(C18,$C18:$J18,1)</f>
        <v>6</v>
      </c>
      <c r="D19" s="54">
        <f t="shared" si="5"/>
        <v>7</v>
      </c>
      <c r="E19" s="55">
        <f t="shared" si="5"/>
        <v>8</v>
      </c>
      <c r="F19" s="55">
        <f t="shared" si="5"/>
        <v>5</v>
      </c>
      <c r="G19" s="54">
        <f t="shared" si="5"/>
        <v>4</v>
      </c>
      <c r="H19" s="54">
        <f t="shared" si="5"/>
        <v>2</v>
      </c>
      <c r="I19" s="54">
        <f t="shared" si="5"/>
        <v>3</v>
      </c>
      <c r="J19" s="20">
        <f t="shared" si="5"/>
        <v>1</v>
      </c>
    </row>
    <row r="20" spans="1:10" ht="15.75" thickBot="1">
      <c r="A20" s="8" t="s">
        <v>37</v>
      </c>
      <c r="B20" s="56"/>
      <c r="C20" s="57">
        <f ca="1">AVERAGE(INDEX($B$31:$B$39,C19):OFFSET(INDEX($B$31:$B$39,C19),COUNTIF($C19:$J19,C19)-1,0))</f>
        <v>4</v>
      </c>
      <c r="D20" s="58">
        <f ca="1">AVERAGE(INDEX($B$31:$B$39,D19):OFFSET(INDEX($B$31:$B$39,D19),COUNTIF($C19:$J19,D19)-1,0))</f>
        <v>3</v>
      </c>
      <c r="E20" s="58">
        <f ca="1">AVERAGE(INDEX($B$31:$B$39,E19):OFFSET(INDEX($B$31:$B$39,E19),COUNTIF($C19:$J19,E19)-1,0))</f>
        <v>2</v>
      </c>
      <c r="F20" s="58">
        <f ca="1">AVERAGE(INDEX($B$31:$B$39,F19):OFFSET(INDEX($B$31:$B$39,F19),COUNTIF($C19:$J19,F19)-1,0))</f>
        <v>5</v>
      </c>
      <c r="G20" s="58">
        <f ca="1">AVERAGE(INDEX($B$31:$B$39,G19):OFFSET(INDEX($B$31:$B$39,G19),COUNTIF($C19:$J19,G19)-1,0))</f>
        <v>6</v>
      </c>
      <c r="H20" s="58">
        <f ca="1">AVERAGE(INDEX($B$31:$B$39,H19):OFFSET(INDEX($B$31:$B$39,H19),COUNTIF($C19:$J19,H19)-1,0))</f>
        <v>8</v>
      </c>
      <c r="I20" s="58">
        <f ca="1">AVERAGE(INDEX($B$31:$B$39,I19):OFFSET(INDEX($B$31:$B$39,I19),COUNTIF($C19:$J19,I19)-1,0))</f>
        <v>7</v>
      </c>
      <c r="J20" s="59">
        <f ca="1">AVERAGE(INDEX($B$31:$B$39,J19):OFFSET(INDEX($B$31:$B$39,J19),COUNTIF($C19:$J19,J19)-1,0))</f>
        <v>10</v>
      </c>
    </row>
    <row r="21" spans="1:10" ht="15">
      <c r="A21" s="18" t="s">
        <v>18</v>
      </c>
      <c r="B21" s="60">
        <v>0.6</v>
      </c>
      <c r="C21" s="66">
        <v>85331.08805031447</v>
      </c>
      <c r="D21" s="67">
        <v>17111</v>
      </c>
      <c r="E21" s="67">
        <v>10051.006289308176</v>
      </c>
      <c r="F21" s="67">
        <v>4260.188679245283</v>
      </c>
      <c r="G21" s="67">
        <v>28806.69182389937</v>
      </c>
      <c r="H21" s="67">
        <v>1011.7610062893082</v>
      </c>
      <c r="I21" s="67">
        <v>5714.842767295598</v>
      </c>
      <c r="J21" s="68">
        <v>149.33962264150944</v>
      </c>
    </row>
    <row r="22" spans="1:10" ht="15">
      <c r="A22" s="5" t="s">
        <v>39</v>
      </c>
      <c r="B22" s="52"/>
      <c r="C22" s="53">
        <f aca="true" t="shared" si="6" ref="C22:J22">RANK(C21,$C21:$J21,1)</f>
        <v>8</v>
      </c>
      <c r="D22" s="54">
        <f t="shared" si="6"/>
        <v>6</v>
      </c>
      <c r="E22" s="55">
        <f t="shared" si="6"/>
        <v>5</v>
      </c>
      <c r="F22" s="55">
        <f t="shared" si="6"/>
        <v>3</v>
      </c>
      <c r="G22" s="54">
        <f t="shared" si="6"/>
        <v>7</v>
      </c>
      <c r="H22" s="54">
        <f t="shared" si="6"/>
        <v>2</v>
      </c>
      <c r="I22" s="54">
        <f t="shared" si="6"/>
        <v>4</v>
      </c>
      <c r="J22" s="20">
        <f t="shared" si="6"/>
        <v>1</v>
      </c>
    </row>
    <row r="23" spans="1:10" ht="15.75" thickBot="1">
      <c r="A23" s="8" t="s">
        <v>37</v>
      </c>
      <c r="B23" s="56"/>
      <c r="C23" s="57">
        <f ca="1">AVERAGE(INDEX($B$31:$B$39,C22):OFFSET(INDEX($B$31:$B$39,C22),COUNTIF($C22:$J22,C22)-1,0))</f>
        <v>2</v>
      </c>
      <c r="D23" s="58">
        <f ca="1">AVERAGE(INDEX($B$31:$B$39,D22):OFFSET(INDEX($B$31:$B$39,D22),COUNTIF($C22:$J22,D22)-1,0))</f>
        <v>4</v>
      </c>
      <c r="E23" s="58">
        <f ca="1">AVERAGE(INDEX($B$31:$B$39,E22):OFFSET(INDEX($B$31:$B$39,E22),COUNTIF($C22:$J22,E22)-1,0))</f>
        <v>5</v>
      </c>
      <c r="F23" s="58">
        <f ca="1">AVERAGE(INDEX($B$31:$B$39,F22):OFFSET(INDEX($B$31:$B$39,F22),COUNTIF($C22:$J22,F22)-1,0))</f>
        <v>7</v>
      </c>
      <c r="G23" s="58">
        <f ca="1">AVERAGE(INDEX($B$31:$B$39,G22):OFFSET(INDEX($B$31:$B$39,G22),COUNTIF($C22:$J22,G22)-1,0))</f>
        <v>3</v>
      </c>
      <c r="H23" s="58">
        <f ca="1">AVERAGE(INDEX($B$31:$B$39,H22):OFFSET(INDEX($B$31:$B$39,H22),COUNTIF($C22:$J22,H22)-1,0))</f>
        <v>8</v>
      </c>
      <c r="I23" s="58">
        <f ca="1">AVERAGE(INDEX($B$31:$B$39,I22):OFFSET(INDEX($B$31:$B$39,I22),COUNTIF($C22:$J22,I22)-1,0))</f>
        <v>6</v>
      </c>
      <c r="J23" s="59">
        <f ca="1">AVERAGE(INDEX($B$31:$B$39,J22):OFFSET(INDEX($B$31:$B$39,J22),COUNTIF($C22:$J22,J22)-1,0))</f>
        <v>10</v>
      </c>
    </row>
    <row r="24" spans="1:10" ht="15">
      <c r="A24" s="18" t="s">
        <v>19</v>
      </c>
      <c r="B24" s="60">
        <v>0.6</v>
      </c>
      <c r="C24" s="66">
        <v>31459.19496855346</v>
      </c>
      <c r="D24" s="67">
        <v>3390</v>
      </c>
      <c r="E24" s="67">
        <v>7119.411458333333</v>
      </c>
      <c r="F24" s="67">
        <v>777.652712264151</v>
      </c>
      <c r="G24" s="67">
        <v>19135.169811320753</v>
      </c>
      <c r="H24" s="67">
        <v>2213.448014937107</v>
      </c>
      <c r="I24" s="67">
        <v>3412.008991745283</v>
      </c>
      <c r="J24" s="68">
        <v>6783.547169811321</v>
      </c>
    </row>
    <row r="25" spans="1:10" ht="15">
      <c r="A25" s="5" t="s">
        <v>40</v>
      </c>
      <c r="B25" s="7"/>
      <c r="C25" s="53">
        <f aca="true" t="shared" si="7" ref="C25:J25">RANK(C24,$C24:$J24,1)</f>
        <v>8</v>
      </c>
      <c r="D25" s="54">
        <f t="shared" si="7"/>
        <v>3</v>
      </c>
      <c r="E25" s="55">
        <f t="shared" si="7"/>
        <v>6</v>
      </c>
      <c r="F25" s="55">
        <f t="shared" si="7"/>
        <v>1</v>
      </c>
      <c r="G25" s="54">
        <f t="shared" si="7"/>
        <v>7</v>
      </c>
      <c r="H25" s="54">
        <f t="shared" si="7"/>
        <v>2</v>
      </c>
      <c r="I25" s="54">
        <f t="shared" si="7"/>
        <v>4</v>
      </c>
      <c r="J25" s="20">
        <f t="shared" si="7"/>
        <v>5</v>
      </c>
    </row>
    <row r="26" spans="1:10" ht="15.75" thickBot="1">
      <c r="A26" s="8" t="s">
        <v>37</v>
      </c>
      <c r="B26" s="69"/>
      <c r="C26" s="57">
        <f ca="1">AVERAGE(INDEX($B$31:$B$39,C25):OFFSET(INDEX($B$31:$B$39,C25),COUNTIF($C25:$J25,C25)-1,0))</f>
        <v>2</v>
      </c>
      <c r="D26" s="58">
        <f ca="1">AVERAGE(INDEX($B$31:$B$39,D25):OFFSET(INDEX($B$31:$B$39,D25),COUNTIF($C25:$J25,D25)-1,0))</f>
        <v>7</v>
      </c>
      <c r="E26" s="58">
        <f ca="1">AVERAGE(INDEX($B$31:$B$39,E25):OFFSET(INDEX($B$31:$B$39,E25),COUNTIF($C25:$J25,E25)-1,0))</f>
        <v>4</v>
      </c>
      <c r="F26" s="58">
        <f ca="1">AVERAGE(INDEX($B$31:$B$39,F25):OFFSET(INDEX($B$31:$B$39,F25),COUNTIF($C25:$J25,F25)-1,0))</f>
        <v>10</v>
      </c>
      <c r="G26" s="58">
        <f ca="1">AVERAGE(INDEX($B$31:$B$39,G25):OFFSET(INDEX($B$31:$B$39,G25),COUNTIF($C25:$J25,G25)-1,0))</f>
        <v>3</v>
      </c>
      <c r="H26" s="58">
        <f ca="1">AVERAGE(INDEX($B$31:$B$39,H25):OFFSET(INDEX($B$31:$B$39,H25),COUNTIF($C25:$J25,H25)-1,0))</f>
        <v>8</v>
      </c>
      <c r="I26" s="58">
        <f ca="1">AVERAGE(INDEX($B$31:$B$39,I25):OFFSET(INDEX($B$31:$B$39,I25),COUNTIF($C25:$J25,I25)-1,0))</f>
        <v>6</v>
      </c>
      <c r="J26" s="59">
        <f ca="1">AVERAGE(INDEX($B$31:$B$39,J25):OFFSET(INDEX($B$31:$B$39,J25),COUNTIF($C25:$J25,J25)-1,0))</f>
        <v>5</v>
      </c>
    </row>
    <row r="27" spans="1:10" ht="15">
      <c r="A27" s="25" t="s">
        <v>41</v>
      </c>
      <c r="B27" s="26"/>
      <c r="C27" s="70">
        <f aca="true" t="shared" si="8" ref="C27:J27">C5*$B$3+C8*$B$6+C11*$B$9+C14*$B$12+C17*$B$15+C20*$B$18+C23*$B$21+C26*$B$24</f>
        <v>64.30000000000001</v>
      </c>
      <c r="D27" s="70">
        <f t="shared" si="8"/>
        <v>35</v>
      </c>
      <c r="E27" s="70">
        <f t="shared" si="8"/>
        <v>36.4</v>
      </c>
      <c r="F27" s="70">
        <f t="shared" si="8"/>
        <v>83.3</v>
      </c>
      <c r="G27" s="70">
        <f t="shared" si="8"/>
        <v>53.9</v>
      </c>
      <c r="H27" s="70">
        <f t="shared" si="8"/>
        <v>62.15</v>
      </c>
      <c r="I27" s="70">
        <f t="shared" si="8"/>
        <v>39.300000000000004</v>
      </c>
      <c r="J27" s="70">
        <f t="shared" si="8"/>
        <v>75.65</v>
      </c>
    </row>
    <row r="28" spans="1:10" ht="15">
      <c r="A28" s="27" t="s">
        <v>4</v>
      </c>
      <c r="B28" s="26"/>
      <c r="C28" s="28">
        <f aca="true" t="shared" si="9" ref="C28:J28">RANK(C27,$C$27:$J$27)</f>
        <v>3</v>
      </c>
      <c r="D28" s="28">
        <f t="shared" si="9"/>
        <v>8</v>
      </c>
      <c r="E28" s="28">
        <f t="shared" si="9"/>
        <v>7</v>
      </c>
      <c r="F28" s="28">
        <f t="shared" si="9"/>
        <v>1</v>
      </c>
      <c r="G28" s="28">
        <f t="shared" si="9"/>
        <v>5</v>
      </c>
      <c r="H28" s="28">
        <f t="shared" si="9"/>
        <v>4</v>
      </c>
      <c r="I28" s="28">
        <f t="shared" si="9"/>
        <v>6</v>
      </c>
      <c r="J28" s="28">
        <f t="shared" si="9"/>
        <v>2</v>
      </c>
    </row>
    <row r="29" spans="1:10" ht="15">
      <c r="A29" s="2"/>
      <c r="B29" s="2">
        <f>SUM(B3:B24)</f>
        <v>10</v>
      </c>
      <c r="D29" s="2"/>
      <c r="F29" s="2"/>
      <c r="G29" s="2"/>
      <c r="H29" s="2"/>
      <c r="I29" s="2"/>
      <c r="J29" s="2"/>
    </row>
    <row r="30" spans="1:10" ht="15">
      <c r="A30" s="19" t="s">
        <v>20</v>
      </c>
      <c r="B30" s="2"/>
      <c r="E30" s="2"/>
      <c r="F30" s="2"/>
      <c r="H30" s="2"/>
      <c r="I30" s="2"/>
      <c r="J30" s="2"/>
    </row>
    <row r="31" spans="1:10" ht="15">
      <c r="A31" s="12" t="s">
        <v>42</v>
      </c>
      <c r="B31" s="13">
        <v>10</v>
      </c>
      <c r="C31" s="2"/>
      <c r="E31" s="2"/>
      <c r="F31" s="2"/>
      <c r="H31" s="2"/>
      <c r="I31" s="2"/>
      <c r="J31" s="2"/>
    </row>
    <row r="32" spans="1:10" ht="15">
      <c r="A32" s="12" t="s">
        <v>5</v>
      </c>
      <c r="B32" s="13">
        <v>8</v>
      </c>
      <c r="C32" s="2"/>
      <c r="E32" s="2"/>
      <c r="F32" s="2"/>
      <c r="H32" s="2"/>
      <c r="I32" s="2"/>
      <c r="J32" s="2"/>
    </row>
    <row r="33" spans="1:10" ht="15">
      <c r="A33" s="12" t="s">
        <v>6</v>
      </c>
      <c r="B33" s="13">
        <v>7</v>
      </c>
      <c r="C33" s="2"/>
      <c r="E33" s="2"/>
      <c r="F33" s="2"/>
      <c r="H33" s="2"/>
      <c r="I33" s="2"/>
      <c r="J33" s="2"/>
    </row>
    <row r="34" spans="1:10" ht="15">
      <c r="A34" s="12" t="s">
        <v>7</v>
      </c>
      <c r="B34" s="13">
        <v>6</v>
      </c>
      <c r="C34" s="2"/>
      <c r="E34" s="2"/>
      <c r="F34" s="2"/>
      <c r="H34" s="2"/>
      <c r="I34" s="2"/>
      <c r="J34" s="2"/>
    </row>
    <row r="35" spans="1:10" ht="15">
      <c r="A35" s="12" t="s">
        <v>8</v>
      </c>
      <c r="B35" s="13">
        <v>5</v>
      </c>
      <c r="C35" s="2"/>
      <c r="E35" s="2"/>
      <c r="F35" s="12"/>
      <c r="H35" s="12"/>
      <c r="I35" s="12"/>
      <c r="J35" s="13"/>
    </row>
    <row r="36" spans="1:10" ht="15">
      <c r="A36" s="12" t="s">
        <v>43</v>
      </c>
      <c r="B36" s="13">
        <v>4</v>
      </c>
      <c r="C36" s="2"/>
      <c r="E36" s="2"/>
      <c r="F36" s="12"/>
      <c r="H36" s="12"/>
      <c r="I36" s="12"/>
      <c r="J36" s="13"/>
    </row>
    <row r="37" spans="1:10" ht="15">
      <c r="A37" s="12" t="s">
        <v>44</v>
      </c>
      <c r="B37" s="13">
        <v>3</v>
      </c>
      <c r="C37" s="2"/>
      <c r="E37" s="2"/>
      <c r="F37" s="12"/>
      <c r="H37" s="12"/>
      <c r="I37" s="12"/>
      <c r="J37" s="13"/>
    </row>
    <row r="38" spans="1:10" ht="15">
      <c r="A38" s="12" t="s">
        <v>45</v>
      </c>
      <c r="B38" s="13">
        <v>2</v>
      </c>
      <c r="C38" s="2"/>
      <c r="E38" s="2"/>
      <c r="F38" s="12"/>
      <c r="H38" s="12"/>
      <c r="I38" s="12"/>
      <c r="J38" s="13"/>
    </row>
    <row r="39" spans="1:10" ht="15">
      <c r="A39" s="12" t="s">
        <v>46</v>
      </c>
      <c r="B39" s="13">
        <v>1</v>
      </c>
      <c r="C39" s="2"/>
      <c r="E39" s="2"/>
      <c r="F39" s="2"/>
      <c r="H39" s="2"/>
      <c r="I39" s="2"/>
      <c r="J39" s="2"/>
    </row>
    <row r="40" spans="1:10" ht="15">
      <c r="A40" s="12" t="s">
        <v>9</v>
      </c>
      <c r="B40" s="2"/>
      <c r="C40" s="2"/>
      <c r="E40" s="2"/>
      <c r="F40" s="2"/>
      <c r="H40" s="2"/>
      <c r="I40" s="2"/>
      <c r="J40" s="2"/>
    </row>
    <row r="42" spans="1:13" ht="15">
      <c r="A42" s="1" t="s">
        <v>49</v>
      </c>
      <c r="B42" s="2"/>
      <c r="C42" s="2"/>
      <c r="E42" s="2"/>
      <c r="F42" s="2"/>
      <c r="G42" s="2"/>
      <c r="H42" s="2"/>
      <c r="I42" s="2"/>
      <c r="J42" s="2"/>
      <c r="L42" s="2"/>
      <c r="M42" s="2"/>
    </row>
    <row r="43" spans="1:13" ht="15">
      <c r="A43" s="1" t="s">
        <v>50</v>
      </c>
      <c r="B43" s="2"/>
      <c r="C43" s="2"/>
      <c r="E43" s="2"/>
      <c r="F43" s="2"/>
      <c r="G43" s="2"/>
      <c r="H43" s="2"/>
      <c r="I43" s="2"/>
      <c r="J43" s="2"/>
      <c r="L43" s="2"/>
      <c r="M43" s="2"/>
    </row>
    <row r="44" ht="15">
      <c r="A44" s="1"/>
    </row>
    <row r="45" ht="15">
      <c r="A45" s="15" t="s">
        <v>33</v>
      </c>
    </row>
    <row r="46" ht="15">
      <c r="A46" s="15" t="s">
        <v>29</v>
      </c>
    </row>
    <row r="47" ht="15">
      <c r="A47" s="15" t="s">
        <v>10</v>
      </c>
    </row>
    <row r="48" ht="15">
      <c r="A48" s="15" t="s">
        <v>30</v>
      </c>
    </row>
    <row r="49" ht="15">
      <c r="A49" s="15" t="s">
        <v>31</v>
      </c>
    </row>
    <row r="50" ht="15">
      <c r="A50" s="15" t="s">
        <v>11</v>
      </c>
    </row>
    <row r="51" ht="15">
      <c r="A51" s="15" t="s">
        <v>12</v>
      </c>
    </row>
    <row r="52" ht="15">
      <c r="A52" s="14" t="s">
        <v>32</v>
      </c>
    </row>
  </sheetData>
  <sheetProtection/>
  <conditionalFormatting sqref="C28:J28">
    <cfRule type="cellIs" priority="1" dxfId="15" operator="lessThanOrEqual">
      <formula>2</formula>
    </cfRule>
  </conditionalFormatting>
  <conditionalFormatting sqref="C4:J4 C7:J7 C10:J10 C13:J13 C16:J16 C19:J19 C22:J22 C25:J25">
    <cfRule type="cellIs" priority="2" dxfId="16" operator="lessThanOrEqual">
      <formula>2</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2"/>
  <sheetViews>
    <sheetView zoomScalePageLayoutView="0" workbookViewId="0" topLeftCell="A1">
      <selection activeCell="D31" sqref="D31"/>
    </sheetView>
  </sheetViews>
  <sheetFormatPr defaultColWidth="9.140625" defaultRowHeight="15"/>
  <cols>
    <col min="1" max="1" width="32.8515625" style="0" customWidth="1"/>
    <col min="3" max="10" width="11.140625" style="0" customWidth="1"/>
  </cols>
  <sheetData>
    <row r="1" spans="1:6" ht="15.75" thickBot="1">
      <c r="A1" s="1" t="s">
        <v>59</v>
      </c>
      <c r="C1" s="34"/>
      <c r="E1" s="34"/>
      <c r="F1" s="34"/>
    </row>
    <row r="2" spans="1:10" ht="26.25">
      <c r="A2" s="3"/>
      <c r="B2" s="16" t="s">
        <v>0</v>
      </c>
      <c r="C2" s="78" t="s">
        <v>1</v>
      </c>
      <c r="D2" s="47" t="s">
        <v>51</v>
      </c>
      <c r="E2" s="76" t="s">
        <v>25</v>
      </c>
      <c r="F2" s="76" t="s">
        <v>2</v>
      </c>
      <c r="G2" s="47" t="s">
        <v>26</v>
      </c>
      <c r="H2" s="47" t="s">
        <v>27</v>
      </c>
      <c r="I2" s="75" t="s">
        <v>28</v>
      </c>
      <c r="J2" s="79" t="s">
        <v>55</v>
      </c>
    </row>
    <row r="3" spans="1:10" ht="15">
      <c r="A3" s="17" t="s">
        <v>13</v>
      </c>
      <c r="B3" s="48">
        <v>1.3</v>
      </c>
      <c r="C3" s="49">
        <v>0</v>
      </c>
      <c r="D3" s="50">
        <v>0.20833333333333334</v>
      </c>
      <c r="E3" s="50">
        <v>0.008333333333333333</v>
      </c>
      <c r="F3" s="50">
        <v>0</v>
      </c>
      <c r="G3" s="50">
        <v>0</v>
      </c>
      <c r="H3" s="50">
        <v>0.11666666666666667</v>
      </c>
      <c r="I3" s="50">
        <v>0</v>
      </c>
      <c r="J3" s="51">
        <v>0.025</v>
      </c>
    </row>
    <row r="4" spans="1:10" ht="15">
      <c r="A4" s="5" t="s">
        <v>36</v>
      </c>
      <c r="B4" s="52"/>
      <c r="C4" s="53">
        <f aca="true" t="shared" si="0" ref="C4:J4">RANK(C3,$C3:$J3,1)</f>
        <v>1</v>
      </c>
      <c r="D4" s="54">
        <f t="shared" si="0"/>
        <v>8</v>
      </c>
      <c r="E4" s="55">
        <f t="shared" si="0"/>
        <v>5</v>
      </c>
      <c r="F4" s="55">
        <f t="shared" si="0"/>
        <v>1</v>
      </c>
      <c r="G4" s="54">
        <f t="shared" si="0"/>
        <v>1</v>
      </c>
      <c r="H4" s="54">
        <f t="shared" si="0"/>
        <v>7</v>
      </c>
      <c r="I4" s="54">
        <f t="shared" si="0"/>
        <v>1</v>
      </c>
      <c r="J4" s="20">
        <f t="shared" si="0"/>
        <v>6</v>
      </c>
    </row>
    <row r="5" spans="1:10" ht="15.75" thickBot="1">
      <c r="A5" s="8" t="s">
        <v>37</v>
      </c>
      <c r="B5" s="56"/>
      <c r="C5" s="57">
        <f ca="1">AVERAGE(INDEX($B$31:$B$39,C4):OFFSET(INDEX($B$31:$B$39,C4),COUNTIF($C4:$J4,C4)-1,0))</f>
        <v>7.75</v>
      </c>
      <c r="D5" s="58">
        <f ca="1">AVERAGE(INDEX($B$31:$B$39,D4):OFFSET(INDEX($B$31:$B$39,D4),COUNTIF($C4:$J4,D4)-1,0))</f>
        <v>2</v>
      </c>
      <c r="E5" s="58">
        <f ca="1">AVERAGE(INDEX($B$31:$B$39,E4):OFFSET(INDEX($B$31:$B$39,E4),COUNTIF($C4:$J4,E4)-1,0))</f>
        <v>5</v>
      </c>
      <c r="F5" s="58">
        <f ca="1">AVERAGE(INDEX($B$31:$B$39,F4):OFFSET(INDEX($B$31:$B$39,F4),COUNTIF($C4:$J4,F4)-1,0))</f>
        <v>7.75</v>
      </c>
      <c r="G5" s="58">
        <f ca="1">AVERAGE(INDEX($B$31:$B$39,G4):OFFSET(INDEX($B$31:$B$39,G4),COUNTIF($C4:$J4,G4)-1,0))</f>
        <v>7.75</v>
      </c>
      <c r="H5" s="58">
        <f ca="1">AVERAGE(INDEX($B$31:$B$39,H4):OFFSET(INDEX($B$31:$B$39,H4),COUNTIF($C4:$J4,H4)-1,0))</f>
        <v>3</v>
      </c>
      <c r="I5" s="58">
        <f ca="1">AVERAGE(INDEX($B$31:$B$39,I4):OFFSET(INDEX($B$31:$B$39,I4),COUNTIF($C4:$J4,I4)-1,0))</f>
        <v>7.75</v>
      </c>
      <c r="J5" s="59">
        <f ca="1">AVERAGE(INDEX($B$31:$B$39,J4):OFFSET(INDEX($B$31:$B$39,J4),COUNTIF($C4:$J4,J4)-1,0))</f>
        <v>4</v>
      </c>
    </row>
    <row r="6" spans="1:10" ht="15">
      <c r="A6" s="18" t="s">
        <v>14</v>
      </c>
      <c r="B6" s="60">
        <v>1.3</v>
      </c>
      <c r="C6" s="61">
        <v>0.0125</v>
      </c>
      <c r="D6" s="62">
        <v>0.075</v>
      </c>
      <c r="E6" s="62">
        <v>0.4625</v>
      </c>
      <c r="F6" s="62">
        <v>0.0125</v>
      </c>
      <c r="G6" s="62">
        <v>0.3</v>
      </c>
      <c r="H6" s="62">
        <v>0.05</v>
      </c>
      <c r="I6" s="62">
        <v>0.275</v>
      </c>
      <c r="J6" s="63">
        <v>0.05</v>
      </c>
    </row>
    <row r="7" spans="1:10" ht="15">
      <c r="A7" s="5" t="s">
        <v>38</v>
      </c>
      <c r="B7" s="52"/>
      <c r="C7" s="53">
        <f aca="true" t="shared" si="1" ref="C7:J7">RANK(C6,$C6:$J6,1)</f>
        <v>1</v>
      </c>
      <c r="D7" s="54">
        <f t="shared" si="1"/>
        <v>5</v>
      </c>
      <c r="E7" s="55">
        <f t="shared" si="1"/>
        <v>8</v>
      </c>
      <c r="F7" s="55">
        <f t="shared" si="1"/>
        <v>1</v>
      </c>
      <c r="G7" s="54">
        <f t="shared" si="1"/>
        <v>7</v>
      </c>
      <c r="H7" s="54">
        <f t="shared" si="1"/>
        <v>3</v>
      </c>
      <c r="I7" s="54">
        <f t="shared" si="1"/>
        <v>6</v>
      </c>
      <c r="J7" s="20">
        <f t="shared" si="1"/>
        <v>3</v>
      </c>
    </row>
    <row r="8" spans="1:10" ht="15.75" thickBot="1">
      <c r="A8" s="8" t="s">
        <v>37</v>
      </c>
      <c r="B8" s="56"/>
      <c r="C8" s="57">
        <f ca="1">AVERAGE(INDEX($B$31:$B$39,C7):OFFSET(INDEX($B$31:$B$39,C7),COUNTIF($C7:$J7,C7)-1,0))</f>
        <v>9</v>
      </c>
      <c r="D8" s="58">
        <f ca="1">AVERAGE(INDEX($B$31:$B$39,D7):OFFSET(INDEX($B$31:$B$39,D7),COUNTIF($C7:$J7,D7)-1,0))</f>
        <v>5</v>
      </c>
      <c r="E8" s="58">
        <f ca="1">AVERAGE(INDEX($B$31:$B$39,E7):OFFSET(INDEX($B$31:$B$39,E7),COUNTIF($C7:$J7,E7)-1,0))</f>
        <v>2</v>
      </c>
      <c r="F8" s="58">
        <f ca="1">AVERAGE(INDEX($B$31:$B$39,F7):OFFSET(INDEX($B$31:$B$39,F7),COUNTIF($C7:$J7,F7)-1,0))</f>
        <v>9</v>
      </c>
      <c r="G8" s="58">
        <f ca="1">AVERAGE(INDEX($B$31:$B$39,G7):OFFSET(INDEX($B$31:$B$39,G7),COUNTIF($C7:$J7,G7)-1,0))</f>
        <v>3</v>
      </c>
      <c r="H8" s="58">
        <f ca="1">AVERAGE(INDEX($B$31:$B$39,H7):OFFSET(INDEX($B$31:$B$39,H7),COUNTIF($C7:$J7,H7)-1,0))</f>
        <v>6.5</v>
      </c>
      <c r="I8" s="58">
        <f ca="1">AVERAGE(INDEX($B$31:$B$39,I7):OFFSET(INDEX($B$31:$B$39,I7),COUNTIF($C7:$J7,I7)-1,0))</f>
        <v>4</v>
      </c>
      <c r="J8" s="59">
        <f ca="1">AVERAGE(INDEX($B$31:$B$39,J7):OFFSET(INDEX($B$31:$B$39,J7),COUNTIF($C7:$J7,J7)-1,0))</f>
        <v>6.5</v>
      </c>
    </row>
    <row r="9" spans="1:10" ht="15">
      <c r="A9" s="18" t="s">
        <v>15</v>
      </c>
      <c r="B9" s="60">
        <v>0.3</v>
      </c>
      <c r="C9" s="61">
        <v>0.9916666666666667</v>
      </c>
      <c r="D9" s="62">
        <v>0.7416666666666667</v>
      </c>
      <c r="E9" s="62">
        <v>0.6833333333333333</v>
      </c>
      <c r="F9" s="62">
        <v>0.9916666666666667</v>
      </c>
      <c r="G9" s="62">
        <v>0.8</v>
      </c>
      <c r="H9" s="62">
        <v>0.85</v>
      </c>
      <c r="I9" s="62">
        <v>0.8166666666666667</v>
      </c>
      <c r="J9" s="63">
        <v>0.9416666666666667</v>
      </c>
    </row>
    <row r="10" spans="1:10" ht="15">
      <c r="A10" s="5" t="s">
        <v>39</v>
      </c>
      <c r="B10" s="52"/>
      <c r="C10" s="53">
        <f aca="true" t="shared" si="2" ref="C10:J10">RANK(C9,$C9:$J9)</f>
        <v>1</v>
      </c>
      <c r="D10" s="54">
        <f t="shared" si="2"/>
        <v>7</v>
      </c>
      <c r="E10" s="55">
        <f t="shared" si="2"/>
        <v>8</v>
      </c>
      <c r="F10" s="55">
        <f t="shared" si="2"/>
        <v>1</v>
      </c>
      <c r="G10" s="54">
        <f t="shared" si="2"/>
        <v>6</v>
      </c>
      <c r="H10" s="54">
        <f t="shared" si="2"/>
        <v>4</v>
      </c>
      <c r="I10" s="54">
        <f t="shared" si="2"/>
        <v>5</v>
      </c>
      <c r="J10" s="20">
        <f t="shared" si="2"/>
        <v>3</v>
      </c>
    </row>
    <row r="11" spans="1:10" ht="15.75" thickBot="1">
      <c r="A11" s="8" t="s">
        <v>37</v>
      </c>
      <c r="B11" s="56"/>
      <c r="C11" s="57">
        <f ca="1">AVERAGE(INDEX($B$31:$B$39,C10):OFFSET(INDEX($B$31:$B$39,C10),COUNTIF($C10:$J10,C10)-1,0))</f>
        <v>9</v>
      </c>
      <c r="D11" s="58">
        <f ca="1">AVERAGE(INDEX($B$31:$B$39,D10):OFFSET(INDEX($B$31:$B$39,D10),COUNTIF($C10:$J10,D10)-1,0))</f>
        <v>3</v>
      </c>
      <c r="E11" s="58">
        <f ca="1">AVERAGE(INDEX($B$31:$B$39,E10):OFFSET(INDEX($B$31:$B$39,E10),COUNTIF($C10:$J10,E10)-1,0))</f>
        <v>2</v>
      </c>
      <c r="F11" s="58">
        <f ca="1">AVERAGE(INDEX($B$31:$B$39,F10):OFFSET(INDEX($B$31:$B$39,F10),COUNTIF($C10:$J10,F10)-1,0))</f>
        <v>9</v>
      </c>
      <c r="G11" s="58">
        <f ca="1">AVERAGE(INDEX($B$31:$B$39,G10):OFFSET(INDEX($B$31:$B$39,G10),COUNTIF($C10:$J10,G10)-1,0))</f>
        <v>4</v>
      </c>
      <c r="H11" s="58">
        <f ca="1">AVERAGE(INDEX($B$31:$B$39,H10):OFFSET(INDEX($B$31:$B$39,H10),COUNTIF($C10:$J10,H10)-1,0))</f>
        <v>6</v>
      </c>
      <c r="I11" s="58">
        <f ca="1">AVERAGE(INDEX($B$31:$B$39,I10):OFFSET(INDEX($B$31:$B$39,I10),COUNTIF($C10:$J10,I10)-1,0))</f>
        <v>5</v>
      </c>
      <c r="J11" s="59">
        <f ca="1">AVERAGE(INDEX($B$31:$B$39,J10):OFFSET(INDEX($B$31:$B$39,J10),COUNTIF($C10:$J10,J10)-1,0))</f>
        <v>7</v>
      </c>
    </row>
    <row r="12" spans="1:10" ht="15">
      <c r="A12" s="18" t="s">
        <v>3</v>
      </c>
      <c r="B12" s="60">
        <v>2.2</v>
      </c>
      <c r="C12" s="80">
        <v>44.399999999999984</v>
      </c>
      <c r="D12" s="81">
        <v>153.12811758540806</v>
      </c>
      <c r="E12" s="81">
        <v>132</v>
      </c>
      <c r="F12" s="81">
        <v>22</v>
      </c>
      <c r="G12" s="81">
        <v>122.27597402597397</v>
      </c>
      <c r="H12" s="81">
        <v>110.54646542580285</v>
      </c>
      <c r="I12" s="81">
        <v>141.85863574206405</v>
      </c>
      <c r="J12" s="82">
        <v>83</v>
      </c>
    </row>
    <row r="13" spans="1:10" ht="15">
      <c r="A13" s="5" t="s">
        <v>39</v>
      </c>
      <c r="B13" s="52"/>
      <c r="C13" s="53">
        <f aca="true" t="shared" si="3" ref="C13:J13">RANK(C12,$C12:$J12,1)</f>
        <v>2</v>
      </c>
      <c r="D13" s="54">
        <f t="shared" si="3"/>
        <v>8</v>
      </c>
      <c r="E13" s="55">
        <f t="shared" si="3"/>
        <v>6</v>
      </c>
      <c r="F13" s="55">
        <f t="shared" si="3"/>
        <v>1</v>
      </c>
      <c r="G13" s="54">
        <f t="shared" si="3"/>
        <v>5</v>
      </c>
      <c r="H13" s="54">
        <f t="shared" si="3"/>
        <v>4</v>
      </c>
      <c r="I13" s="54">
        <f t="shared" si="3"/>
        <v>7</v>
      </c>
      <c r="J13" s="20">
        <f t="shared" si="3"/>
        <v>3</v>
      </c>
    </row>
    <row r="14" spans="1:10" ht="15.75" thickBot="1">
      <c r="A14" s="64" t="s">
        <v>56</v>
      </c>
      <c r="B14" s="65"/>
      <c r="C14" s="57">
        <f ca="1">AVERAGE(INDEX($B$31:$B$39,C13):OFFSET(INDEX($B$31:$B$39,C13),COUNTIF($C13:$J13,C13)-1,0))</f>
        <v>8</v>
      </c>
      <c r="D14" s="58">
        <f ca="1">AVERAGE(INDEX($B$31:$B$39,D13):OFFSET(INDEX($B$31:$B$39,D13),COUNTIF($C13:$J13,D13)-1,0))</f>
        <v>2</v>
      </c>
      <c r="E14" s="58">
        <f ca="1">AVERAGE(INDEX($B$31:$B$39,E13):OFFSET(INDEX($B$31:$B$39,E13),COUNTIF($C13:$J13,E13)-1,0))</f>
        <v>4</v>
      </c>
      <c r="F14" s="58">
        <f ca="1">AVERAGE(INDEX($B$31:$B$39,F13):OFFSET(INDEX($B$31:$B$39,F13),COUNTIF($C13:$J13,F13)-1,0))</f>
        <v>10</v>
      </c>
      <c r="G14" s="58">
        <f ca="1">AVERAGE(INDEX($B$31:$B$39,G13):OFFSET(INDEX($B$31:$B$39,G13),COUNTIF($C13:$J13,G13)-1,0))</f>
        <v>5</v>
      </c>
      <c r="H14" s="58">
        <f ca="1">AVERAGE(INDEX($B$31:$B$39,H13):OFFSET(INDEX($B$31:$B$39,H13),COUNTIF($C13:$J13,H13)-1,0))</f>
        <v>6</v>
      </c>
      <c r="I14" s="58">
        <f ca="1">AVERAGE(INDEX($B$31:$B$39,I13):OFFSET(INDEX($B$31:$B$39,I13),COUNTIF($C13:$J13,I13)-1,0))</f>
        <v>3</v>
      </c>
      <c r="J14" s="59">
        <f ca="1">AVERAGE(INDEX($B$31:$B$39,J13):OFFSET(INDEX($B$31:$B$39,J13),COUNTIF($C13:$J13,J13)-1,0))</f>
        <v>7</v>
      </c>
    </row>
    <row r="15" spans="1:10" ht="15">
      <c r="A15" s="18" t="s">
        <v>16</v>
      </c>
      <c r="B15" s="60">
        <v>2.2</v>
      </c>
      <c r="C15" s="66">
        <v>6824.291139240507</v>
      </c>
      <c r="D15" s="67">
        <v>27018.415384615386</v>
      </c>
      <c r="E15" s="67">
        <v>27739.441860465115</v>
      </c>
      <c r="F15" s="67">
        <v>2097.53164556962</v>
      </c>
      <c r="G15" s="67">
        <v>17612.14285714286</v>
      </c>
      <c r="H15" s="67">
        <v>4033.3972602739727</v>
      </c>
      <c r="I15" s="67">
        <v>16135.379310344828</v>
      </c>
      <c r="J15" s="68">
        <v>3977.4533333333334</v>
      </c>
    </row>
    <row r="16" spans="1:10" ht="15">
      <c r="A16" s="5" t="s">
        <v>39</v>
      </c>
      <c r="B16" s="52"/>
      <c r="C16" s="53">
        <f aca="true" t="shared" si="4" ref="C16:J16">RANK(C15,$C15:$J15,1)</f>
        <v>4</v>
      </c>
      <c r="D16" s="54">
        <f t="shared" si="4"/>
        <v>7</v>
      </c>
      <c r="E16" s="55">
        <f t="shared" si="4"/>
        <v>8</v>
      </c>
      <c r="F16" s="55">
        <f t="shared" si="4"/>
        <v>1</v>
      </c>
      <c r="G16" s="54">
        <f t="shared" si="4"/>
        <v>6</v>
      </c>
      <c r="H16" s="54">
        <f t="shared" si="4"/>
        <v>3</v>
      </c>
      <c r="I16" s="54">
        <f t="shared" si="4"/>
        <v>5</v>
      </c>
      <c r="J16" s="20">
        <f t="shared" si="4"/>
        <v>2</v>
      </c>
    </row>
    <row r="17" spans="1:10" ht="15.75" thickBot="1">
      <c r="A17" s="8" t="s">
        <v>37</v>
      </c>
      <c r="B17" s="56"/>
      <c r="C17" s="57">
        <f ca="1">AVERAGE(INDEX($B$31:$B$39,C16):OFFSET(INDEX($B$31:$B$39,C16),COUNTIF($C16:$J16,C16)-1,0))</f>
        <v>6</v>
      </c>
      <c r="D17" s="58">
        <f ca="1">AVERAGE(INDEX($B$31:$B$39,D16):OFFSET(INDEX($B$31:$B$39,D16),COUNTIF($C16:$J16,D16)-1,0))</f>
        <v>3</v>
      </c>
      <c r="E17" s="58">
        <f ca="1">AVERAGE(INDEX($B$31:$B$39,E16):OFFSET(INDEX($B$31:$B$39,E16),COUNTIF($C16:$J16,E16)-1,0))</f>
        <v>2</v>
      </c>
      <c r="F17" s="58">
        <f ca="1">AVERAGE(INDEX($B$31:$B$39,F16):OFFSET(INDEX($B$31:$B$39,F16),COUNTIF($C16:$J16,F16)-1,0))</f>
        <v>10</v>
      </c>
      <c r="G17" s="58">
        <f ca="1">AVERAGE(INDEX($B$31:$B$39,G16):OFFSET(INDEX($B$31:$B$39,G16),COUNTIF($C16:$J16,G16)-1,0))</f>
        <v>4</v>
      </c>
      <c r="H17" s="58">
        <f ca="1">AVERAGE(INDEX($B$31:$B$39,H16):OFFSET(INDEX($B$31:$B$39,H16),COUNTIF($C16:$J16,H16)-1,0))</f>
        <v>7</v>
      </c>
      <c r="I17" s="58">
        <f ca="1">AVERAGE(INDEX($B$31:$B$39,I16):OFFSET(INDEX($B$31:$B$39,I16),COUNTIF($C16:$J16,I16)-1,0))</f>
        <v>5</v>
      </c>
      <c r="J17" s="59">
        <f ca="1">AVERAGE(INDEX($B$31:$B$39,J16):OFFSET(INDEX($B$31:$B$39,J16),COUNTIF($C16:$J16,J16)-1,0))</f>
        <v>8</v>
      </c>
    </row>
    <row r="18" spans="1:10" ht="15">
      <c r="A18" s="18" t="s">
        <v>17</v>
      </c>
      <c r="B18" s="60">
        <v>1.5</v>
      </c>
      <c r="C18" s="66">
        <v>29040.26</v>
      </c>
      <c r="D18" s="67">
        <v>47075.75581395349</v>
      </c>
      <c r="E18" s="67">
        <v>999999</v>
      </c>
      <c r="F18" s="67">
        <v>12906.45</v>
      </c>
      <c r="G18" s="67">
        <v>21918.109090909093</v>
      </c>
      <c r="H18" s="67">
        <v>14587.6875</v>
      </c>
      <c r="I18" s="67">
        <v>16135.379310344828</v>
      </c>
      <c r="J18" s="68">
        <v>6745.976744186047</v>
      </c>
    </row>
    <row r="19" spans="1:10" ht="15">
      <c r="A19" s="5" t="s">
        <v>39</v>
      </c>
      <c r="B19" s="52"/>
      <c r="C19" s="53">
        <f aca="true" t="shared" si="5" ref="C19:J19">RANK(C18,$C18:$J18,1)</f>
        <v>6</v>
      </c>
      <c r="D19" s="54">
        <f t="shared" si="5"/>
        <v>7</v>
      </c>
      <c r="E19" s="55">
        <f t="shared" si="5"/>
        <v>8</v>
      </c>
      <c r="F19" s="55">
        <f t="shared" si="5"/>
        <v>2</v>
      </c>
      <c r="G19" s="54">
        <f t="shared" si="5"/>
        <v>5</v>
      </c>
      <c r="H19" s="54">
        <f t="shared" si="5"/>
        <v>3</v>
      </c>
      <c r="I19" s="54">
        <f t="shared" si="5"/>
        <v>4</v>
      </c>
      <c r="J19" s="20">
        <f t="shared" si="5"/>
        <v>1</v>
      </c>
    </row>
    <row r="20" spans="1:10" ht="15.75" thickBot="1">
      <c r="A20" s="8" t="s">
        <v>37</v>
      </c>
      <c r="B20" s="56"/>
      <c r="C20" s="57">
        <f ca="1">AVERAGE(INDEX($B$31:$B$39,C19):OFFSET(INDEX($B$31:$B$39,C19),COUNTIF($C19:$J19,C19)-1,0))</f>
        <v>4</v>
      </c>
      <c r="D20" s="58">
        <f ca="1">AVERAGE(INDEX($B$31:$B$39,D19):OFFSET(INDEX($B$31:$B$39,D19),COUNTIF($C19:$J19,D19)-1,0))</f>
        <v>3</v>
      </c>
      <c r="E20" s="58">
        <f ca="1">AVERAGE(INDEX($B$31:$B$39,E19):OFFSET(INDEX($B$31:$B$39,E19),COUNTIF($C19:$J19,E19)-1,0))</f>
        <v>2</v>
      </c>
      <c r="F20" s="58">
        <f ca="1">AVERAGE(INDEX($B$31:$B$39,F19):OFFSET(INDEX($B$31:$B$39,F19),COUNTIF($C19:$J19,F19)-1,0))</f>
        <v>8</v>
      </c>
      <c r="G20" s="58">
        <f ca="1">AVERAGE(INDEX($B$31:$B$39,G19):OFFSET(INDEX($B$31:$B$39,G19),COUNTIF($C19:$J19,G19)-1,0))</f>
        <v>5</v>
      </c>
      <c r="H20" s="58">
        <f ca="1">AVERAGE(INDEX($B$31:$B$39,H19):OFFSET(INDEX($B$31:$B$39,H19),COUNTIF($C19:$J19,H19)-1,0))</f>
        <v>7</v>
      </c>
      <c r="I20" s="58">
        <f ca="1">AVERAGE(INDEX($B$31:$B$39,I19):OFFSET(INDEX($B$31:$B$39,I19),COUNTIF($C19:$J19,I19)-1,0))</f>
        <v>6</v>
      </c>
      <c r="J20" s="59">
        <f ca="1">AVERAGE(INDEX($B$31:$B$39,J19):OFFSET(INDEX($B$31:$B$39,J19),COUNTIF($C19:$J19,J19)-1,0))</f>
        <v>10</v>
      </c>
    </row>
    <row r="21" spans="1:10" ht="15">
      <c r="A21" s="18" t="s">
        <v>18</v>
      </c>
      <c r="B21" s="60">
        <v>0.6</v>
      </c>
      <c r="C21" s="66">
        <v>82179.325</v>
      </c>
      <c r="D21" s="67">
        <v>15257</v>
      </c>
      <c r="E21" s="67">
        <v>11812</v>
      </c>
      <c r="F21" s="67">
        <v>4254.166666666667</v>
      </c>
      <c r="G21" s="67">
        <v>29449.733333333334</v>
      </c>
      <c r="H21" s="67">
        <v>1016.25</v>
      </c>
      <c r="I21" s="67">
        <v>4914.5</v>
      </c>
      <c r="J21" s="68">
        <v>146.375</v>
      </c>
    </row>
    <row r="22" spans="1:10" ht="15">
      <c r="A22" s="5" t="s">
        <v>39</v>
      </c>
      <c r="B22" s="52"/>
      <c r="C22" s="53">
        <f aca="true" t="shared" si="6" ref="C22:J22">RANK(C21,$C21:$J21,1)</f>
        <v>8</v>
      </c>
      <c r="D22" s="54">
        <f t="shared" si="6"/>
        <v>6</v>
      </c>
      <c r="E22" s="55">
        <f t="shared" si="6"/>
        <v>5</v>
      </c>
      <c r="F22" s="55">
        <f t="shared" si="6"/>
        <v>3</v>
      </c>
      <c r="G22" s="54">
        <f t="shared" si="6"/>
        <v>7</v>
      </c>
      <c r="H22" s="54">
        <f t="shared" si="6"/>
        <v>2</v>
      </c>
      <c r="I22" s="54">
        <f t="shared" si="6"/>
        <v>4</v>
      </c>
      <c r="J22" s="20">
        <f t="shared" si="6"/>
        <v>1</v>
      </c>
    </row>
    <row r="23" spans="1:10" ht="15.75" thickBot="1">
      <c r="A23" s="8" t="s">
        <v>37</v>
      </c>
      <c r="B23" s="56"/>
      <c r="C23" s="57">
        <f ca="1">AVERAGE(INDEX($B$31:$B$39,C22):OFFSET(INDEX($B$31:$B$39,C22),COUNTIF($C22:$J22,C22)-1,0))</f>
        <v>2</v>
      </c>
      <c r="D23" s="58">
        <f ca="1">AVERAGE(INDEX($B$31:$B$39,D22):OFFSET(INDEX($B$31:$B$39,D22),COUNTIF($C22:$J22,D22)-1,0))</f>
        <v>4</v>
      </c>
      <c r="E23" s="58">
        <f ca="1">AVERAGE(INDEX($B$31:$B$39,E22):OFFSET(INDEX($B$31:$B$39,E22),COUNTIF($C22:$J22,E22)-1,0))</f>
        <v>5</v>
      </c>
      <c r="F23" s="58">
        <f ca="1">AVERAGE(INDEX($B$31:$B$39,F22):OFFSET(INDEX($B$31:$B$39,F22),COUNTIF($C22:$J22,F22)-1,0))</f>
        <v>7</v>
      </c>
      <c r="G23" s="58">
        <f ca="1">AVERAGE(INDEX($B$31:$B$39,G22):OFFSET(INDEX($B$31:$B$39,G22),COUNTIF($C22:$J22,G22)-1,0))</f>
        <v>3</v>
      </c>
      <c r="H23" s="58">
        <f ca="1">AVERAGE(INDEX($B$31:$B$39,H22):OFFSET(INDEX($B$31:$B$39,H22),COUNTIF($C22:$J22,H22)-1,0))</f>
        <v>8</v>
      </c>
      <c r="I23" s="58">
        <f ca="1">AVERAGE(INDEX($B$31:$B$39,I22):OFFSET(INDEX($B$31:$B$39,I22),COUNTIF($C22:$J22,I22)-1,0))</f>
        <v>6</v>
      </c>
      <c r="J23" s="59">
        <f ca="1">AVERAGE(INDEX($B$31:$B$39,J22):OFFSET(INDEX($B$31:$B$39,J22),COUNTIF($C22:$J22,J22)-1,0))</f>
        <v>10</v>
      </c>
    </row>
    <row r="24" spans="1:10" ht="15">
      <c r="A24" s="18" t="s">
        <v>19</v>
      </c>
      <c r="B24" s="60">
        <v>0.6</v>
      </c>
      <c r="C24" s="66">
        <v>31543.7</v>
      </c>
      <c r="D24" s="67">
        <v>3403</v>
      </c>
      <c r="E24" s="67">
        <v>7338.2662109375</v>
      </c>
      <c r="F24" s="67">
        <v>760.1768880208333</v>
      </c>
      <c r="G24" s="67">
        <v>20800.333333333332</v>
      </c>
      <c r="H24" s="67">
        <v>2323.4748697916666</v>
      </c>
      <c r="I24" s="67">
        <v>3414.2600260416666</v>
      </c>
      <c r="J24" s="68">
        <v>6782.8</v>
      </c>
    </row>
    <row r="25" spans="1:10" ht="15">
      <c r="A25" s="5" t="s">
        <v>40</v>
      </c>
      <c r="B25" s="7"/>
      <c r="C25" s="53">
        <f aca="true" t="shared" si="7" ref="C25:J25">RANK(C24,$C24:$J24,1)</f>
        <v>8</v>
      </c>
      <c r="D25" s="54">
        <f t="shared" si="7"/>
        <v>3</v>
      </c>
      <c r="E25" s="55">
        <f t="shared" si="7"/>
        <v>6</v>
      </c>
      <c r="F25" s="55">
        <f t="shared" si="7"/>
        <v>1</v>
      </c>
      <c r="G25" s="54">
        <f t="shared" si="7"/>
        <v>7</v>
      </c>
      <c r="H25" s="54">
        <f t="shared" si="7"/>
        <v>2</v>
      </c>
      <c r="I25" s="54">
        <f t="shared" si="7"/>
        <v>4</v>
      </c>
      <c r="J25" s="20">
        <f t="shared" si="7"/>
        <v>5</v>
      </c>
    </row>
    <row r="26" spans="1:10" ht="15.75" thickBot="1">
      <c r="A26" s="8" t="s">
        <v>37</v>
      </c>
      <c r="B26" s="69"/>
      <c r="C26" s="57">
        <f ca="1">AVERAGE(INDEX($B$31:$B$39,C25):OFFSET(INDEX($B$31:$B$39,C25),COUNTIF($C25:$J25,C25)-1,0))</f>
        <v>2</v>
      </c>
      <c r="D26" s="58">
        <f ca="1">AVERAGE(INDEX($B$31:$B$39,D25):OFFSET(INDEX($B$31:$B$39,D25),COUNTIF($C25:$J25,D25)-1,0))</f>
        <v>7</v>
      </c>
      <c r="E26" s="58">
        <f ca="1">AVERAGE(INDEX($B$31:$B$39,E25):OFFSET(INDEX($B$31:$B$39,E25),COUNTIF($C25:$J25,E25)-1,0))</f>
        <v>4</v>
      </c>
      <c r="F26" s="58">
        <f ca="1">AVERAGE(INDEX($B$31:$B$39,F25):OFFSET(INDEX($B$31:$B$39,F25),COUNTIF($C25:$J25,F25)-1,0))</f>
        <v>10</v>
      </c>
      <c r="G26" s="58">
        <f ca="1">AVERAGE(INDEX($B$31:$B$39,G25):OFFSET(INDEX($B$31:$B$39,G25),COUNTIF($C25:$J25,G25)-1,0))</f>
        <v>3</v>
      </c>
      <c r="H26" s="58">
        <f ca="1">AVERAGE(INDEX($B$31:$B$39,H25):OFFSET(INDEX($B$31:$B$39,H25),COUNTIF($C25:$J25,H25)-1,0))</f>
        <v>8</v>
      </c>
      <c r="I26" s="58">
        <f ca="1">AVERAGE(INDEX($B$31:$B$39,I25):OFFSET(INDEX($B$31:$B$39,I25),COUNTIF($C25:$J25,I25)-1,0))</f>
        <v>6</v>
      </c>
      <c r="J26" s="59">
        <f ca="1">AVERAGE(INDEX($B$31:$B$39,J25):OFFSET(INDEX($B$31:$B$39,J25),COUNTIF($C25:$J25,J25)-1,0))</f>
        <v>5</v>
      </c>
    </row>
    <row r="27" spans="1:10" ht="15">
      <c r="A27" s="25" t="s">
        <v>41</v>
      </c>
      <c r="B27" s="26"/>
      <c r="C27" s="70">
        <f aca="true" t="shared" si="8" ref="C27:J27">C5*$B$3+C8*$B$6+C11*$B$9+C14*$B$12+C17*$B$15+C20*$B$18+C23*$B$21+C26*$B$24</f>
        <v>63.67500000000001</v>
      </c>
      <c r="D27" s="70">
        <f t="shared" si="8"/>
        <v>32.1</v>
      </c>
      <c r="E27" s="70">
        <f t="shared" si="8"/>
        <v>31.299999999999997</v>
      </c>
      <c r="F27" s="70">
        <f t="shared" si="8"/>
        <v>90.675</v>
      </c>
      <c r="G27" s="70">
        <f t="shared" si="8"/>
        <v>46.074999999999996</v>
      </c>
      <c r="H27" s="70">
        <f t="shared" si="8"/>
        <v>62.849999999999994</v>
      </c>
      <c r="I27" s="70">
        <f t="shared" si="8"/>
        <v>50.575</v>
      </c>
      <c r="J27" s="70">
        <f t="shared" si="8"/>
        <v>72.75</v>
      </c>
    </row>
    <row r="28" spans="1:10" ht="15">
      <c r="A28" s="27" t="s">
        <v>4</v>
      </c>
      <c r="B28" s="26"/>
      <c r="C28" s="28">
        <f aca="true" t="shared" si="9" ref="C28:J28">RANK(C27,$C$27:$J$27)</f>
        <v>3</v>
      </c>
      <c r="D28" s="28">
        <f t="shared" si="9"/>
        <v>7</v>
      </c>
      <c r="E28" s="28">
        <f t="shared" si="9"/>
        <v>8</v>
      </c>
      <c r="F28" s="28">
        <f t="shared" si="9"/>
        <v>1</v>
      </c>
      <c r="G28" s="28">
        <f t="shared" si="9"/>
        <v>6</v>
      </c>
      <c r="H28" s="28">
        <f t="shared" si="9"/>
        <v>4</v>
      </c>
      <c r="I28" s="28">
        <f t="shared" si="9"/>
        <v>5</v>
      </c>
      <c r="J28" s="28">
        <f t="shared" si="9"/>
        <v>2</v>
      </c>
    </row>
    <row r="29" spans="1:10" ht="15">
      <c r="A29" s="2"/>
      <c r="B29" s="2">
        <f>SUM(B3:B24)</f>
        <v>10</v>
      </c>
      <c r="D29" s="2"/>
      <c r="F29" s="2"/>
      <c r="G29" s="2"/>
      <c r="H29" s="2"/>
      <c r="I29" s="2"/>
      <c r="J29" s="2"/>
    </row>
    <row r="30" spans="1:10" ht="15">
      <c r="A30" s="19" t="s">
        <v>20</v>
      </c>
      <c r="B30" s="2"/>
      <c r="E30" s="2"/>
      <c r="F30" s="2"/>
      <c r="H30" s="2"/>
      <c r="I30" s="2"/>
      <c r="J30" s="2"/>
    </row>
    <row r="31" spans="1:10" ht="15">
      <c r="A31" s="12" t="s">
        <v>58</v>
      </c>
      <c r="B31" s="13">
        <v>10</v>
      </c>
      <c r="C31" s="2"/>
      <c r="E31" s="2"/>
      <c r="F31" s="2"/>
      <c r="H31" s="2"/>
      <c r="I31" s="2"/>
      <c r="J31" s="2"/>
    </row>
    <row r="32" spans="1:10" ht="15">
      <c r="A32" s="12" t="s">
        <v>5</v>
      </c>
      <c r="B32" s="13">
        <v>8</v>
      </c>
      <c r="C32" s="2"/>
      <c r="E32" s="2"/>
      <c r="F32" s="2"/>
      <c r="H32" s="2"/>
      <c r="I32" s="2"/>
      <c r="J32" s="2"/>
    </row>
    <row r="33" spans="1:10" ht="15">
      <c r="A33" s="12" t="s">
        <v>6</v>
      </c>
      <c r="B33" s="13">
        <v>7</v>
      </c>
      <c r="C33" s="2"/>
      <c r="E33" s="2"/>
      <c r="F33" s="2"/>
      <c r="H33" s="2"/>
      <c r="I33" s="2"/>
      <c r="J33" s="2"/>
    </row>
    <row r="34" spans="1:10" ht="15">
      <c r="A34" s="12" t="s">
        <v>7</v>
      </c>
      <c r="B34" s="13">
        <v>6</v>
      </c>
      <c r="C34" s="2"/>
      <c r="E34" s="2"/>
      <c r="F34" s="2"/>
      <c r="H34" s="2"/>
      <c r="I34" s="2"/>
      <c r="J34" s="2"/>
    </row>
    <row r="35" spans="1:10" ht="15">
      <c r="A35" s="12" t="s">
        <v>8</v>
      </c>
      <c r="B35" s="13">
        <v>5</v>
      </c>
      <c r="C35" s="2"/>
      <c r="E35" s="2"/>
      <c r="F35" s="12"/>
      <c r="H35" s="12"/>
      <c r="I35" s="12"/>
      <c r="J35" s="13"/>
    </row>
    <row r="36" spans="1:10" ht="15">
      <c r="A36" s="12" t="s">
        <v>43</v>
      </c>
      <c r="B36" s="13">
        <v>4</v>
      </c>
      <c r="C36" s="2"/>
      <c r="E36" s="2"/>
      <c r="F36" s="12"/>
      <c r="H36" s="12"/>
      <c r="I36" s="12"/>
      <c r="J36" s="13"/>
    </row>
    <row r="37" spans="1:10" ht="15">
      <c r="A37" s="12" t="s">
        <v>44</v>
      </c>
      <c r="B37" s="13">
        <v>3</v>
      </c>
      <c r="C37" s="2"/>
      <c r="E37" s="2"/>
      <c r="F37" s="12"/>
      <c r="H37" s="12"/>
      <c r="I37" s="12"/>
      <c r="J37" s="13"/>
    </row>
    <row r="38" spans="1:10" ht="15">
      <c r="A38" s="12" t="s">
        <v>45</v>
      </c>
      <c r="B38" s="13">
        <v>2</v>
      </c>
      <c r="C38" s="2"/>
      <c r="E38" s="2"/>
      <c r="F38" s="12"/>
      <c r="H38" s="12"/>
      <c r="I38" s="12"/>
      <c r="J38" s="13"/>
    </row>
    <row r="39" spans="1:10" ht="15">
      <c r="A39" s="12" t="s">
        <v>46</v>
      </c>
      <c r="B39" s="13">
        <v>1</v>
      </c>
      <c r="C39" s="2"/>
      <c r="E39" s="2"/>
      <c r="F39" s="2"/>
      <c r="H39" s="2"/>
      <c r="I39" s="2"/>
      <c r="J39" s="2"/>
    </row>
    <row r="40" spans="1:10" ht="15">
      <c r="A40" s="12" t="s">
        <v>9</v>
      </c>
      <c r="B40" s="2"/>
      <c r="C40" s="2"/>
      <c r="E40" s="2"/>
      <c r="F40" s="2"/>
      <c r="H40" s="2"/>
      <c r="I40" s="2"/>
      <c r="J40" s="2"/>
    </row>
    <row r="42" spans="1:13" ht="15">
      <c r="A42" s="1" t="s">
        <v>49</v>
      </c>
      <c r="B42" s="2"/>
      <c r="C42" s="2"/>
      <c r="E42" s="2"/>
      <c r="F42" s="2"/>
      <c r="G42" s="2"/>
      <c r="H42" s="2"/>
      <c r="I42" s="2"/>
      <c r="J42" s="2"/>
      <c r="L42" s="2"/>
      <c r="M42" s="2"/>
    </row>
    <row r="43" spans="1:13" ht="15">
      <c r="A43" s="1" t="s">
        <v>50</v>
      </c>
      <c r="B43" s="2"/>
      <c r="C43" s="2"/>
      <c r="E43" s="2"/>
      <c r="F43" s="2"/>
      <c r="G43" s="2"/>
      <c r="H43" s="2"/>
      <c r="I43" s="2"/>
      <c r="J43" s="2"/>
      <c r="L43" s="2"/>
      <c r="M43" s="2"/>
    </row>
    <row r="44" ht="15">
      <c r="A44" s="1"/>
    </row>
    <row r="45" ht="15">
      <c r="A45" s="15" t="s">
        <v>33</v>
      </c>
    </row>
    <row r="46" ht="15">
      <c r="A46" s="15" t="s">
        <v>29</v>
      </c>
    </row>
    <row r="47" ht="15">
      <c r="A47" s="15" t="s">
        <v>10</v>
      </c>
    </row>
    <row r="48" ht="15">
      <c r="A48" s="15" t="s">
        <v>30</v>
      </c>
    </row>
    <row r="49" ht="15">
      <c r="A49" s="15" t="s">
        <v>31</v>
      </c>
    </row>
    <row r="50" ht="15">
      <c r="A50" s="15" t="s">
        <v>11</v>
      </c>
    </row>
    <row r="51" ht="15">
      <c r="A51" s="15" t="s">
        <v>12</v>
      </c>
    </row>
    <row r="52" ht="15">
      <c r="A52" s="14" t="s">
        <v>32</v>
      </c>
    </row>
  </sheetData>
  <sheetProtection/>
  <conditionalFormatting sqref="C4:J4 C7:J7 C10:J10 C13:J13 C16:J16 C19:J19 C22:J22 C25:J25">
    <cfRule type="cellIs" priority="2" dxfId="16" operator="lessThanOrEqual">
      <formula>2</formula>
    </cfRule>
  </conditionalFormatting>
  <conditionalFormatting sqref="C28:J28">
    <cfRule type="cellIs" priority="1" dxfId="15" operator="lessThanOrEqual">
      <formula>2</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52"/>
  <sheetViews>
    <sheetView zoomScalePageLayoutView="0" workbookViewId="0" topLeftCell="A1">
      <selection activeCell="D31" sqref="D31"/>
    </sheetView>
  </sheetViews>
  <sheetFormatPr defaultColWidth="9.140625" defaultRowHeight="15"/>
  <cols>
    <col min="1" max="1" width="32.8515625" style="0" customWidth="1"/>
    <col min="3" max="10" width="11.140625" style="0" customWidth="1"/>
  </cols>
  <sheetData>
    <row r="1" spans="1:6" ht="15.75" thickBot="1">
      <c r="A1" s="1" t="s">
        <v>60</v>
      </c>
      <c r="C1" s="34"/>
      <c r="E1" s="34"/>
      <c r="F1" s="34"/>
    </row>
    <row r="2" spans="1:10" ht="26.25">
      <c r="A2" s="3"/>
      <c r="B2" s="16" t="s">
        <v>0</v>
      </c>
      <c r="C2" s="78" t="s">
        <v>1</v>
      </c>
      <c r="D2" s="47" t="s">
        <v>51</v>
      </c>
      <c r="E2" s="76" t="s">
        <v>25</v>
      </c>
      <c r="F2" s="76" t="s">
        <v>2</v>
      </c>
      <c r="G2" s="47" t="s">
        <v>26</v>
      </c>
      <c r="H2" s="47" t="s">
        <v>27</v>
      </c>
      <c r="I2" s="75" t="s">
        <v>28</v>
      </c>
      <c r="J2" s="79" t="s">
        <v>55</v>
      </c>
    </row>
    <row r="3" spans="1:10" ht="15">
      <c r="A3" s="17" t="s">
        <v>13</v>
      </c>
      <c r="B3" s="48">
        <v>1.3</v>
      </c>
      <c r="C3" s="49">
        <v>0</v>
      </c>
      <c r="D3" s="50">
        <v>0.02564102564102564</v>
      </c>
      <c r="E3" s="50">
        <v>0.07692307692307693</v>
      </c>
      <c r="F3" s="50">
        <v>0.358974358974359</v>
      </c>
      <c r="G3" s="50">
        <v>0</v>
      </c>
      <c r="H3" s="50">
        <v>0.3333333333333333</v>
      </c>
      <c r="I3" s="50">
        <v>1</v>
      </c>
      <c r="J3" s="51">
        <v>0.05128205128205128</v>
      </c>
    </row>
    <row r="4" spans="1:10" ht="15">
      <c r="A4" s="5" t="s">
        <v>36</v>
      </c>
      <c r="B4" s="52"/>
      <c r="C4" s="53">
        <f aca="true" t="shared" si="0" ref="C4:J4">RANK(C3,$C3:$J3,1)</f>
        <v>1</v>
      </c>
      <c r="D4" s="54">
        <f t="shared" si="0"/>
        <v>3</v>
      </c>
      <c r="E4" s="55">
        <f t="shared" si="0"/>
        <v>5</v>
      </c>
      <c r="F4" s="55">
        <f t="shared" si="0"/>
        <v>7</v>
      </c>
      <c r="G4" s="54">
        <f t="shared" si="0"/>
        <v>1</v>
      </c>
      <c r="H4" s="54">
        <f t="shared" si="0"/>
        <v>6</v>
      </c>
      <c r="I4" s="54">
        <f t="shared" si="0"/>
        <v>8</v>
      </c>
      <c r="J4" s="20">
        <f t="shared" si="0"/>
        <v>4</v>
      </c>
    </row>
    <row r="5" spans="1:10" ht="15.75" thickBot="1">
      <c r="A5" s="8" t="s">
        <v>37</v>
      </c>
      <c r="B5" s="56"/>
      <c r="C5" s="57">
        <f ca="1">AVERAGE(INDEX($B$31:$B$39,C4):OFFSET(INDEX($B$31:$B$39,C4),COUNTIF($C4:$J4,C4)-1,0))</f>
        <v>9</v>
      </c>
      <c r="D5" s="58">
        <f ca="1">AVERAGE(INDEX($B$31:$B$39,D4):OFFSET(INDEX($B$31:$B$39,D4),COUNTIF($C4:$J4,D4)-1,0))</f>
        <v>7</v>
      </c>
      <c r="E5" s="58">
        <f ca="1">AVERAGE(INDEX($B$31:$B$39,E4):OFFSET(INDEX($B$31:$B$39,E4),COUNTIF($C4:$J4,E4)-1,0))</f>
        <v>5</v>
      </c>
      <c r="F5" s="58">
        <f ca="1">AVERAGE(INDEX($B$31:$B$39,F4):OFFSET(INDEX($B$31:$B$39,F4),COUNTIF($C4:$J4,F4)-1,0))</f>
        <v>3</v>
      </c>
      <c r="G5" s="58">
        <f ca="1">AVERAGE(INDEX($B$31:$B$39,G4):OFFSET(INDEX($B$31:$B$39,G4),COUNTIF($C4:$J4,G4)-1,0))</f>
        <v>9</v>
      </c>
      <c r="H5" s="58">
        <f ca="1">AVERAGE(INDEX($B$31:$B$39,H4):OFFSET(INDEX($B$31:$B$39,H4),COUNTIF($C4:$J4,H4)-1,0))</f>
        <v>4</v>
      </c>
      <c r="I5" s="58">
        <f ca="1">AVERAGE(INDEX($B$31:$B$39,I4):OFFSET(INDEX($B$31:$B$39,I4),COUNTIF($C4:$J4,I4)-1,0))</f>
        <v>2</v>
      </c>
      <c r="J5" s="59">
        <f ca="1">AVERAGE(INDEX($B$31:$B$39,J4):OFFSET(INDEX($B$31:$B$39,J4),COUNTIF($C4:$J4,J4)-1,0))</f>
        <v>6</v>
      </c>
    </row>
    <row r="6" spans="1:10" ht="15">
      <c r="A6" s="18" t="s">
        <v>14</v>
      </c>
      <c r="B6" s="60">
        <v>1.3</v>
      </c>
      <c r="C6" s="61">
        <v>0.06451612903225806</v>
      </c>
      <c r="D6" s="62">
        <v>0.12903225806451613</v>
      </c>
      <c r="E6" s="62">
        <v>0.1935483870967742</v>
      </c>
      <c r="F6" s="62">
        <v>0.03225806451612903</v>
      </c>
      <c r="G6" s="62">
        <v>0.3225806451612903</v>
      </c>
      <c r="H6" s="62">
        <v>0.06451612903225806</v>
      </c>
      <c r="I6" s="62">
        <v>0</v>
      </c>
      <c r="J6" s="63">
        <v>0.06451612903225806</v>
      </c>
    </row>
    <row r="7" spans="1:10" ht="15">
      <c r="A7" s="5" t="s">
        <v>38</v>
      </c>
      <c r="B7" s="52"/>
      <c r="C7" s="53">
        <f aca="true" t="shared" si="1" ref="C7:J7">RANK(C6,$C6:$J6,1)</f>
        <v>3</v>
      </c>
      <c r="D7" s="54">
        <f t="shared" si="1"/>
        <v>6</v>
      </c>
      <c r="E7" s="55">
        <f t="shared" si="1"/>
        <v>7</v>
      </c>
      <c r="F7" s="55">
        <f t="shared" si="1"/>
        <v>2</v>
      </c>
      <c r="G7" s="54">
        <f t="shared" si="1"/>
        <v>8</v>
      </c>
      <c r="H7" s="54">
        <f t="shared" si="1"/>
        <v>3</v>
      </c>
      <c r="I7" s="54">
        <f t="shared" si="1"/>
        <v>1</v>
      </c>
      <c r="J7" s="20">
        <f t="shared" si="1"/>
        <v>3</v>
      </c>
    </row>
    <row r="8" spans="1:10" ht="15.75" thickBot="1">
      <c r="A8" s="8" t="s">
        <v>37</v>
      </c>
      <c r="B8" s="56"/>
      <c r="C8" s="57">
        <f ca="1">AVERAGE(INDEX($B$31:$B$39,C7):OFFSET(INDEX($B$31:$B$39,C7),COUNTIF($C7:$J7,C7)-1,0))</f>
        <v>6</v>
      </c>
      <c r="D8" s="58">
        <f ca="1">AVERAGE(INDEX($B$31:$B$39,D7):OFFSET(INDEX($B$31:$B$39,D7),COUNTIF($C7:$J7,D7)-1,0))</f>
        <v>4</v>
      </c>
      <c r="E8" s="58">
        <f ca="1">AVERAGE(INDEX($B$31:$B$39,E7):OFFSET(INDEX($B$31:$B$39,E7),COUNTIF($C7:$J7,E7)-1,0))</f>
        <v>3</v>
      </c>
      <c r="F8" s="58">
        <f ca="1">AVERAGE(INDEX($B$31:$B$39,F7):OFFSET(INDEX($B$31:$B$39,F7),COUNTIF($C7:$J7,F7)-1,0))</f>
        <v>8</v>
      </c>
      <c r="G8" s="58">
        <f ca="1">AVERAGE(INDEX($B$31:$B$39,G7):OFFSET(INDEX($B$31:$B$39,G7),COUNTIF($C7:$J7,G7)-1,0))</f>
        <v>2</v>
      </c>
      <c r="H8" s="58">
        <f ca="1">AVERAGE(INDEX($B$31:$B$39,H7):OFFSET(INDEX($B$31:$B$39,H7),COUNTIF($C7:$J7,H7)-1,0))</f>
        <v>6</v>
      </c>
      <c r="I8" s="58">
        <f ca="1">AVERAGE(INDEX($B$31:$B$39,I7):OFFSET(INDEX($B$31:$B$39,I7),COUNTIF($C7:$J7,I7)-1,0))</f>
        <v>10</v>
      </c>
      <c r="J8" s="59">
        <f ca="1">AVERAGE(INDEX($B$31:$B$39,J7):OFFSET(INDEX($B$31:$B$39,J7),COUNTIF($C7:$J7,J7)-1,0))</f>
        <v>6</v>
      </c>
    </row>
    <row r="9" spans="1:10" ht="15">
      <c r="A9" s="18" t="s">
        <v>15</v>
      </c>
      <c r="B9" s="60">
        <v>0.3</v>
      </c>
      <c r="C9" s="61">
        <v>0.9487179487179487</v>
      </c>
      <c r="D9" s="62">
        <v>0.8717948717948718</v>
      </c>
      <c r="E9" s="62">
        <v>0.7692307692307693</v>
      </c>
      <c r="F9" s="62">
        <v>0.6153846153846154</v>
      </c>
      <c r="G9" s="62">
        <v>0.7435897435897436</v>
      </c>
      <c r="H9" s="62">
        <v>0.6153846153846154</v>
      </c>
      <c r="I9" s="62">
        <v>0</v>
      </c>
      <c r="J9" s="63">
        <v>0.8974358974358975</v>
      </c>
    </row>
    <row r="10" spans="1:10" ht="15">
      <c r="A10" s="5" t="s">
        <v>39</v>
      </c>
      <c r="B10" s="52"/>
      <c r="C10" s="53">
        <f aca="true" t="shared" si="2" ref="C10:J10">RANK(C9,$C9:$J9)</f>
        <v>1</v>
      </c>
      <c r="D10" s="54">
        <f t="shared" si="2"/>
        <v>3</v>
      </c>
      <c r="E10" s="55">
        <f t="shared" si="2"/>
        <v>4</v>
      </c>
      <c r="F10" s="55">
        <f t="shared" si="2"/>
        <v>6</v>
      </c>
      <c r="G10" s="54">
        <f t="shared" si="2"/>
        <v>5</v>
      </c>
      <c r="H10" s="54">
        <f t="shared" si="2"/>
        <v>6</v>
      </c>
      <c r="I10" s="54">
        <f t="shared" si="2"/>
        <v>8</v>
      </c>
      <c r="J10" s="20">
        <f t="shared" si="2"/>
        <v>2</v>
      </c>
    </row>
    <row r="11" spans="1:10" ht="15.75" thickBot="1">
      <c r="A11" s="8" t="s">
        <v>37</v>
      </c>
      <c r="B11" s="56"/>
      <c r="C11" s="57">
        <f ca="1">AVERAGE(INDEX($B$31:$B$39,C10):OFFSET(INDEX($B$31:$B$39,C10),COUNTIF($C10:$J10,C10)-1,0))</f>
        <v>10</v>
      </c>
      <c r="D11" s="58">
        <f ca="1">AVERAGE(INDEX($B$31:$B$39,D10):OFFSET(INDEX($B$31:$B$39,D10),COUNTIF($C10:$J10,D10)-1,0))</f>
        <v>7</v>
      </c>
      <c r="E11" s="58">
        <f ca="1">AVERAGE(INDEX($B$31:$B$39,E10):OFFSET(INDEX($B$31:$B$39,E10),COUNTIF($C10:$J10,E10)-1,0))</f>
        <v>6</v>
      </c>
      <c r="F11" s="58">
        <f ca="1">AVERAGE(INDEX($B$31:$B$39,F10):OFFSET(INDEX($B$31:$B$39,F10),COUNTIF($C10:$J10,F10)-1,0))</f>
        <v>3.5</v>
      </c>
      <c r="G11" s="58">
        <f ca="1">AVERAGE(INDEX($B$31:$B$39,G10):OFFSET(INDEX($B$31:$B$39,G10),COUNTIF($C10:$J10,G10)-1,0))</f>
        <v>5</v>
      </c>
      <c r="H11" s="58">
        <f ca="1">AVERAGE(INDEX($B$31:$B$39,H10):OFFSET(INDEX($B$31:$B$39,H10),COUNTIF($C10:$J10,H10)-1,0))</f>
        <v>3.5</v>
      </c>
      <c r="I11" s="58">
        <f ca="1">AVERAGE(INDEX($B$31:$B$39,I10):OFFSET(INDEX($B$31:$B$39,I10),COUNTIF($C10:$J10,I10)-1,0))</f>
        <v>2</v>
      </c>
      <c r="J11" s="59">
        <f ca="1">AVERAGE(INDEX($B$31:$B$39,J10):OFFSET(INDEX($B$31:$B$39,J10),COUNTIF($C10:$J10,J10)-1,0))</f>
        <v>8</v>
      </c>
    </row>
    <row r="12" spans="1:10" ht="15">
      <c r="A12" s="18" t="s">
        <v>3</v>
      </c>
      <c r="B12" s="60">
        <v>2.2</v>
      </c>
      <c r="C12" s="80">
        <v>31.16666666666666</v>
      </c>
      <c r="D12" s="81">
        <v>56.10012225259798</v>
      </c>
      <c r="E12" s="81">
        <v>61</v>
      </c>
      <c r="F12" s="81">
        <v>35</v>
      </c>
      <c r="G12" s="81">
        <v>52.043290043290014</v>
      </c>
      <c r="H12" s="81">
        <v>66.09722444444341</v>
      </c>
      <c r="I12" s="81">
        <v>93</v>
      </c>
      <c r="J12" s="82">
        <v>71</v>
      </c>
    </row>
    <row r="13" spans="1:10" ht="15">
      <c r="A13" s="5" t="s">
        <v>39</v>
      </c>
      <c r="B13" s="52"/>
      <c r="C13" s="53">
        <f aca="true" t="shared" si="3" ref="C13:J13">RANK(C12,$C12:$J12,1)</f>
        <v>1</v>
      </c>
      <c r="D13" s="54">
        <f t="shared" si="3"/>
        <v>4</v>
      </c>
      <c r="E13" s="55">
        <f t="shared" si="3"/>
        <v>5</v>
      </c>
      <c r="F13" s="55">
        <f t="shared" si="3"/>
        <v>2</v>
      </c>
      <c r="G13" s="54">
        <f t="shared" si="3"/>
        <v>3</v>
      </c>
      <c r="H13" s="54">
        <f t="shared" si="3"/>
        <v>6</v>
      </c>
      <c r="I13" s="54">
        <f t="shared" si="3"/>
        <v>8</v>
      </c>
      <c r="J13" s="20">
        <f t="shared" si="3"/>
        <v>7</v>
      </c>
    </row>
    <row r="14" spans="1:10" ht="15.75" thickBot="1">
      <c r="A14" s="64" t="s">
        <v>56</v>
      </c>
      <c r="B14" s="65"/>
      <c r="C14" s="57">
        <f ca="1">AVERAGE(INDEX($B$31:$B$39,C13):OFFSET(INDEX($B$31:$B$39,C13),COUNTIF($C13:$J13,C13)-1,0))</f>
        <v>10</v>
      </c>
      <c r="D14" s="58">
        <f ca="1">AVERAGE(INDEX($B$31:$B$39,D13):OFFSET(INDEX($B$31:$B$39,D13),COUNTIF($C13:$J13,D13)-1,0))</f>
        <v>6</v>
      </c>
      <c r="E14" s="58">
        <f ca="1">AVERAGE(INDEX($B$31:$B$39,E13):OFFSET(INDEX($B$31:$B$39,E13),COUNTIF($C13:$J13,E13)-1,0))</f>
        <v>5</v>
      </c>
      <c r="F14" s="58">
        <f ca="1">AVERAGE(INDEX($B$31:$B$39,F13):OFFSET(INDEX($B$31:$B$39,F13),COUNTIF($C13:$J13,F13)-1,0))</f>
        <v>8</v>
      </c>
      <c r="G14" s="58">
        <f ca="1">AVERAGE(INDEX($B$31:$B$39,G13):OFFSET(INDEX($B$31:$B$39,G13),COUNTIF($C13:$J13,G13)-1,0))</f>
        <v>7</v>
      </c>
      <c r="H14" s="58">
        <f ca="1">AVERAGE(INDEX($B$31:$B$39,H13):OFFSET(INDEX($B$31:$B$39,H13),COUNTIF($C13:$J13,H13)-1,0))</f>
        <v>4</v>
      </c>
      <c r="I14" s="58">
        <f ca="1">AVERAGE(INDEX($B$31:$B$39,I13):OFFSET(INDEX($B$31:$B$39,I13),COUNTIF($C13:$J13,I13)-1,0))</f>
        <v>2</v>
      </c>
      <c r="J14" s="59">
        <f ca="1">AVERAGE(INDEX($B$31:$B$39,J13):OFFSET(INDEX($B$31:$B$39,J13),COUNTIF($C13:$J13,J13)-1,0))</f>
        <v>3</v>
      </c>
    </row>
    <row r="15" spans="1:10" ht="15">
      <c r="A15" s="18" t="s">
        <v>16</v>
      </c>
      <c r="B15" s="60">
        <v>2.2</v>
      </c>
      <c r="C15" s="66">
        <v>2052.862068965517</v>
      </c>
      <c r="D15" s="67">
        <v>22507.74074074074</v>
      </c>
      <c r="E15" s="67">
        <v>9131.695652173914</v>
      </c>
      <c r="F15" s="67">
        <v>94.76470588235294</v>
      </c>
      <c r="G15" s="67">
        <v>10278.47619047619</v>
      </c>
      <c r="H15" s="67">
        <v>3028.8947368421054</v>
      </c>
      <c r="I15" s="67">
        <v>999999</v>
      </c>
      <c r="J15" s="68">
        <v>1367.892857142857</v>
      </c>
    </row>
    <row r="16" spans="1:10" ht="15">
      <c r="A16" s="5" t="s">
        <v>39</v>
      </c>
      <c r="B16" s="52"/>
      <c r="C16" s="53">
        <f aca="true" t="shared" si="4" ref="C16:J16">RANK(C15,$C15:$J15,1)</f>
        <v>3</v>
      </c>
      <c r="D16" s="54">
        <f t="shared" si="4"/>
        <v>7</v>
      </c>
      <c r="E16" s="55">
        <f t="shared" si="4"/>
        <v>5</v>
      </c>
      <c r="F16" s="55">
        <f t="shared" si="4"/>
        <v>1</v>
      </c>
      <c r="G16" s="54">
        <f t="shared" si="4"/>
        <v>6</v>
      </c>
      <c r="H16" s="54">
        <f t="shared" si="4"/>
        <v>4</v>
      </c>
      <c r="I16" s="54">
        <f t="shared" si="4"/>
        <v>8</v>
      </c>
      <c r="J16" s="20">
        <f t="shared" si="4"/>
        <v>2</v>
      </c>
    </row>
    <row r="17" spans="1:10" ht="15.75" thickBot="1">
      <c r="A17" s="8" t="s">
        <v>37</v>
      </c>
      <c r="B17" s="56"/>
      <c r="C17" s="57">
        <f ca="1">AVERAGE(INDEX($B$31:$B$39,C16):OFFSET(INDEX($B$31:$B$39,C16),COUNTIF($C16:$J16,C16)-1,0))</f>
        <v>7</v>
      </c>
      <c r="D17" s="58">
        <f ca="1">AVERAGE(INDEX($B$31:$B$39,D16):OFFSET(INDEX($B$31:$B$39,D16),COUNTIF($C16:$J16,D16)-1,0))</f>
        <v>3</v>
      </c>
      <c r="E17" s="58">
        <f ca="1">AVERAGE(INDEX($B$31:$B$39,E16):OFFSET(INDEX($B$31:$B$39,E16),COUNTIF($C16:$J16,E16)-1,0))</f>
        <v>5</v>
      </c>
      <c r="F17" s="58">
        <f ca="1">AVERAGE(INDEX($B$31:$B$39,F16):OFFSET(INDEX($B$31:$B$39,F16),COUNTIF($C16:$J16,F16)-1,0))</f>
        <v>10</v>
      </c>
      <c r="G17" s="58">
        <f ca="1">AVERAGE(INDEX($B$31:$B$39,G16):OFFSET(INDEX($B$31:$B$39,G16),COUNTIF($C16:$J16,G16)-1,0))</f>
        <v>4</v>
      </c>
      <c r="H17" s="58">
        <f ca="1">AVERAGE(INDEX($B$31:$B$39,H16):OFFSET(INDEX($B$31:$B$39,H16),COUNTIF($C16:$J16,H16)-1,0))</f>
        <v>6</v>
      </c>
      <c r="I17" s="58">
        <f ca="1">AVERAGE(INDEX($B$31:$B$39,I16):OFFSET(INDEX($B$31:$B$39,I16),COUNTIF($C16:$J16,I16)-1,0))</f>
        <v>2</v>
      </c>
      <c r="J17" s="59">
        <f ca="1">AVERAGE(INDEX($B$31:$B$39,J16):OFFSET(INDEX($B$31:$B$39,J16),COUNTIF($C16:$J16,J16)-1,0))</f>
        <v>8</v>
      </c>
    </row>
    <row r="18" spans="1:10" ht="15">
      <c r="A18" s="18" t="s">
        <v>17</v>
      </c>
      <c r="B18" s="60">
        <v>1.5</v>
      </c>
      <c r="C18" s="66">
        <v>35125.025</v>
      </c>
      <c r="D18" s="67">
        <v>41535.36111111111</v>
      </c>
      <c r="E18" s="67">
        <v>999999</v>
      </c>
      <c r="F18" s="67">
        <v>36085.32558139535</v>
      </c>
      <c r="G18" s="67">
        <v>12588.192307692309</v>
      </c>
      <c r="H18" s="67">
        <v>13313.026315789473</v>
      </c>
      <c r="I18" s="67">
        <v>999999</v>
      </c>
      <c r="J18" s="68">
        <v>9224.263157894737</v>
      </c>
    </row>
    <row r="19" spans="1:10" ht="15">
      <c r="A19" s="5" t="s">
        <v>39</v>
      </c>
      <c r="B19" s="52"/>
      <c r="C19" s="53">
        <f aca="true" t="shared" si="5" ref="C19:J19">RANK(C18,$C18:$J18,1)</f>
        <v>4</v>
      </c>
      <c r="D19" s="54">
        <f t="shared" si="5"/>
        <v>6</v>
      </c>
      <c r="E19" s="54">
        <f t="shared" si="5"/>
        <v>7</v>
      </c>
      <c r="F19" s="54">
        <f t="shared" si="5"/>
        <v>5</v>
      </c>
      <c r="G19" s="54">
        <f t="shared" si="5"/>
        <v>2</v>
      </c>
      <c r="H19" s="54">
        <f t="shared" si="5"/>
        <v>3</v>
      </c>
      <c r="I19" s="54">
        <f t="shared" si="5"/>
        <v>7</v>
      </c>
      <c r="J19" s="20">
        <f t="shared" si="5"/>
        <v>1</v>
      </c>
    </row>
    <row r="20" spans="1:10" ht="15.75" thickBot="1">
      <c r="A20" s="8" t="s">
        <v>37</v>
      </c>
      <c r="B20" s="56"/>
      <c r="C20" s="57">
        <f ca="1">AVERAGE(INDEX($B$31:$B$39,C19):OFFSET(INDEX($B$31:$B$39,C19),COUNTIF($C19:$J19,C19)-1,0))</f>
        <v>6</v>
      </c>
      <c r="D20" s="58">
        <f ca="1">AVERAGE(INDEX($B$31:$B$39,D19):OFFSET(INDEX($B$31:$B$39,D19),COUNTIF($C19:$J19,D19)-1,0))</f>
        <v>4</v>
      </c>
      <c r="E20" s="58">
        <f ca="1">AVERAGE(INDEX($B$31:$B$39,E19):OFFSET(INDEX($B$31:$B$39,E19),COUNTIF($C19:$J19,E19)-1,0))</f>
        <v>2.5</v>
      </c>
      <c r="F20" s="58">
        <f ca="1">AVERAGE(INDEX($B$31:$B$39,F19):OFFSET(INDEX($B$31:$B$39,F19),COUNTIF($C19:$J19,F19)-1,0))</f>
        <v>5</v>
      </c>
      <c r="G20" s="58">
        <f ca="1">AVERAGE(INDEX($B$31:$B$39,G19):OFFSET(INDEX($B$31:$B$39,G19),COUNTIF($C19:$J19,G19)-1,0))</f>
        <v>8</v>
      </c>
      <c r="H20" s="58">
        <f ca="1">AVERAGE(INDEX($B$31:$B$39,H19):OFFSET(INDEX($B$31:$B$39,H19),COUNTIF($C19:$J19,H19)-1,0))</f>
        <v>7</v>
      </c>
      <c r="I20" s="58">
        <f ca="1">AVERAGE(INDEX($B$31:$B$39,I19):OFFSET(INDEX($B$31:$B$39,I19),COUNTIF($C19:$J19,I19)-1,0))</f>
        <v>2.5</v>
      </c>
      <c r="J20" s="59">
        <f ca="1">AVERAGE(INDEX($B$31:$B$39,J19):OFFSET(INDEX($B$31:$B$39,J19),COUNTIF($C19:$J19,J19)-1,0))</f>
        <v>10</v>
      </c>
    </row>
    <row r="21" spans="1:10" ht="15">
      <c r="A21" s="18" t="s">
        <v>18</v>
      </c>
      <c r="B21" s="60">
        <v>0.6</v>
      </c>
      <c r="C21" s="66">
        <v>95028.82051282052</v>
      </c>
      <c r="D21" s="67">
        <v>22814.615384615383</v>
      </c>
      <c r="E21" s="67">
        <v>4632.5641025641025</v>
      </c>
      <c r="F21" s="67">
        <v>4278.717948717948</v>
      </c>
      <c r="G21" s="67">
        <v>26828.102564102563</v>
      </c>
      <c r="H21" s="67">
        <v>997.9487179487179</v>
      </c>
      <c r="I21" s="67">
        <v>8177.4358974358975</v>
      </c>
      <c r="J21" s="68">
        <v>158.46153846153845</v>
      </c>
    </row>
    <row r="22" spans="1:10" ht="15">
      <c r="A22" s="5" t="s">
        <v>39</v>
      </c>
      <c r="B22" s="52"/>
      <c r="C22" s="53">
        <f aca="true" t="shared" si="6" ref="C22:J22">RANK(C21,$C21:$J21,1)</f>
        <v>8</v>
      </c>
      <c r="D22" s="54">
        <f t="shared" si="6"/>
        <v>6</v>
      </c>
      <c r="E22" s="55">
        <f t="shared" si="6"/>
        <v>4</v>
      </c>
      <c r="F22" s="55">
        <f t="shared" si="6"/>
        <v>3</v>
      </c>
      <c r="G22" s="54">
        <f t="shared" si="6"/>
        <v>7</v>
      </c>
      <c r="H22" s="54">
        <f t="shared" si="6"/>
        <v>2</v>
      </c>
      <c r="I22" s="54">
        <f t="shared" si="6"/>
        <v>5</v>
      </c>
      <c r="J22" s="20">
        <f t="shared" si="6"/>
        <v>1</v>
      </c>
    </row>
    <row r="23" spans="1:10" ht="15.75" thickBot="1">
      <c r="A23" s="8" t="s">
        <v>37</v>
      </c>
      <c r="B23" s="56"/>
      <c r="C23" s="57">
        <f ca="1">AVERAGE(INDEX($B$31:$B$39,C22):OFFSET(INDEX($B$31:$B$39,C22),COUNTIF($C22:$J22,C22)-1,0))</f>
        <v>2</v>
      </c>
      <c r="D23" s="58">
        <f ca="1">AVERAGE(INDEX($B$31:$B$39,D22):OFFSET(INDEX($B$31:$B$39,D22),COUNTIF($C22:$J22,D22)-1,0))</f>
        <v>4</v>
      </c>
      <c r="E23" s="58">
        <f ca="1">AVERAGE(INDEX($B$31:$B$39,E22):OFFSET(INDEX($B$31:$B$39,E22),COUNTIF($C22:$J22,E22)-1,0))</f>
        <v>6</v>
      </c>
      <c r="F23" s="58">
        <f ca="1">AVERAGE(INDEX($B$31:$B$39,F22):OFFSET(INDEX($B$31:$B$39,F22),COUNTIF($C22:$J22,F22)-1,0))</f>
        <v>7</v>
      </c>
      <c r="G23" s="58">
        <f ca="1">AVERAGE(INDEX($B$31:$B$39,G22):OFFSET(INDEX($B$31:$B$39,G22),COUNTIF($C22:$J22,G22)-1,0))</f>
        <v>3</v>
      </c>
      <c r="H23" s="58">
        <f ca="1">AVERAGE(INDEX($B$31:$B$39,H22):OFFSET(INDEX($B$31:$B$39,H22),COUNTIF($C22:$J22,H22)-1,0))</f>
        <v>8</v>
      </c>
      <c r="I23" s="58">
        <f ca="1">AVERAGE(INDEX($B$31:$B$39,I22):OFFSET(INDEX($B$31:$B$39,I22),COUNTIF($C22:$J22,I22)-1,0))</f>
        <v>5</v>
      </c>
      <c r="J23" s="59">
        <f ca="1">AVERAGE(INDEX($B$31:$B$39,J22):OFFSET(INDEX($B$31:$B$39,J22),COUNTIF($C22:$J22,J22)-1,0))</f>
        <v>10</v>
      </c>
    </row>
    <row r="24" spans="1:10" ht="15">
      <c r="A24" s="18" t="s">
        <v>19</v>
      </c>
      <c r="B24" s="60">
        <v>0.6</v>
      </c>
      <c r="C24" s="66">
        <v>31199.17948717949</v>
      </c>
      <c r="D24" s="67">
        <v>3350.629407051282</v>
      </c>
      <c r="E24" s="67">
        <v>6446.012219551282</v>
      </c>
      <c r="F24" s="67">
        <v>831.4244791666666</v>
      </c>
      <c r="G24" s="67">
        <v>14011.589743589744</v>
      </c>
      <c r="H24" s="67">
        <v>1874.9038461538462</v>
      </c>
      <c r="I24" s="67">
        <v>3405.082732371795</v>
      </c>
      <c r="J24" s="68">
        <v>6785.846153846154</v>
      </c>
    </row>
    <row r="25" spans="1:10" ht="15">
      <c r="A25" s="5" t="s">
        <v>40</v>
      </c>
      <c r="B25" s="7"/>
      <c r="C25" s="53">
        <f aca="true" t="shared" si="7" ref="C25:J25">RANK(C24,$C24:$J24,1)</f>
        <v>8</v>
      </c>
      <c r="D25" s="54">
        <f t="shared" si="7"/>
        <v>3</v>
      </c>
      <c r="E25" s="55">
        <f t="shared" si="7"/>
        <v>5</v>
      </c>
      <c r="F25" s="55">
        <f t="shared" si="7"/>
        <v>1</v>
      </c>
      <c r="G25" s="54">
        <f t="shared" si="7"/>
        <v>7</v>
      </c>
      <c r="H25" s="54">
        <f t="shared" si="7"/>
        <v>2</v>
      </c>
      <c r="I25" s="54">
        <f t="shared" si="7"/>
        <v>4</v>
      </c>
      <c r="J25" s="20">
        <f t="shared" si="7"/>
        <v>6</v>
      </c>
    </row>
    <row r="26" spans="1:10" ht="15.75" thickBot="1">
      <c r="A26" s="8" t="s">
        <v>37</v>
      </c>
      <c r="B26" s="69"/>
      <c r="C26" s="57">
        <f ca="1">AVERAGE(INDEX($B$31:$B$39,C25):OFFSET(INDEX($B$31:$B$39,C25),COUNTIF($C25:$J25,C25)-1,0))</f>
        <v>2</v>
      </c>
      <c r="D26" s="58">
        <f ca="1">AVERAGE(INDEX($B$31:$B$39,D25):OFFSET(INDEX($B$31:$B$39,D25),COUNTIF($C25:$J25,D25)-1,0))</f>
        <v>7</v>
      </c>
      <c r="E26" s="58">
        <f ca="1">AVERAGE(INDEX($B$31:$B$39,E25):OFFSET(INDEX($B$31:$B$39,E25),COUNTIF($C25:$J25,E25)-1,0))</f>
        <v>5</v>
      </c>
      <c r="F26" s="58">
        <f ca="1">AVERAGE(INDEX($B$31:$B$39,F25):OFFSET(INDEX($B$31:$B$39,F25),COUNTIF($C25:$J25,F25)-1,0))</f>
        <v>10</v>
      </c>
      <c r="G26" s="58">
        <f ca="1">AVERAGE(INDEX($B$31:$B$39,G25):OFFSET(INDEX($B$31:$B$39,G25),COUNTIF($C25:$J25,G25)-1,0))</f>
        <v>3</v>
      </c>
      <c r="H26" s="58">
        <f ca="1">AVERAGE(INDEX($B$31:$B$39,H25):OFFSET(INDEX($B$31:$B$39,H25),COUNTIF($C25:$J25,H25)-1,0))</f>
        <v>8</v>
      </c>
      <c r="I26" s="58">
        <f ca="1">AVERAGE(INDEX($B$31:$B$39,I25):OFFSET(INDEX($B$31:$B$39,I25),COUNTIF($C25:$J25,I25)-1,0))</f>
        <v>6</v>
      </c>
      <c r="J26" s="59">
        <f ca="1">AVERAGE(INDEX($B$31:$B$39,J25):OFFSET(INDEX($B$31:$B$39,J25),COUNTIF($C25:$J25,J25)-1,0))</f>
        <v>4</v>
      </c>
    </row>
    <row r="27" spans="1:10" ht="15">
      <c r="A27" s="25" t="s">
        <v>41</v>
      </c>
      <c r="B27" s="26"/>
      <c r="C27" s="70">
        <f aca="true" t="shared" si="8" ref="C27:J27">C5*$B$3+C8*$B$6+C11*$B$9+C14*$B$12+C17*$B$15+C20*$B$18+C23*$B$21+C26*$B$24</f>
        <v>71.30000000000001</v>
      </c>
      <c r="D27" s="70">
        <f t="shared" si="8"/>
        <v>48.800000000000004</v>
      </c>
      <c r="E27" s="70">
        <f t="shared" si="8"/>
        <v>44.550000000000004</v>
      </c>
      <c r="F27" s="70">
        <f t="shared" si="8"/>
        <v>72.65</v>
      </c>
      <c r="G27" s="70">
        <f t="shared" si="8"/>
        <v>55.599999999999994</v>
      </c>
      <c r="H27" s="70">
        <f t="shared" si="8"/>
        <v>56.15</v>
      </c>
      <c r="I27" s="70">
        <f t="shared" si="8"/>
        <v>35.35</v>
      </c>
      <c r="J27" s="70">
        <f t="shared" si="8"/>
        <v>65.60000000000001</v>
      </c>
    </row>
    <row r="28" spans="1:10" ht="15">
      <c r="A28" s="27" t="s">
        <v>4</v>
      </c>
      <c r="B28" s="26"/>
      <c r="C28" s="28">
        <f aca="true" t="shared" si="9" ref="C28:J28">RANK(C27,$C$27:$J$27)</f>
        <v>2</v>
      </c>
      <c r="D28" s="28">
        <f t="shared" si="9"/>
        <v>6</v>
      </c>
      <c r="E28" s="28">
        <f t="shared" si="9"/>
        <v>7</v>
      </c>
      <c r="F28" s="28">
        <f t="shared" si="9"/>
        <v>1</v>
      </c>
      <c r="G28" s="28">
        <f t="shared" si="9"/>
        <v>5</v>
      </c>
      <c r="H28" s="28">
        <f t="shared" si="9"/>
        <v>4</v>
      </c>
      <c r="I28" s="28">
        <f t="shared" si="9"/>
        <v>8</v>
      </c>
      <c r="J28" s="28">
        <f t="shared" si="9"/>
        <v>3</v>
      </c>
    </row>
    <row r="29" spans="1:10" ht="15">
      <c r="A29" s="2"/>
      <c r="B29" s="2">
        <f>SUM(B3:B24)</f>
        <v>10</v>
      </c>
      <c r="D29" s="2"/>
      <c r="F29" s="2"/>
      <c r="G29" s="2"/>
      <c r="H29" s="2"/>
      <c r="I29" s="2"/>
      <c r="J29" s="2"/>
    </row>
    <row r="30" spans="1:10" ht="15">
      <c r="A30" s="19" t="s">
        <v>20</v>
      </c>
      <c r="B30" s="2"/>
      <c r="E30" s="2"/>
      <c r="F30" s="2"/>
      <c r="H30" s="2"/>
      <c r="I30" s="2"/>
      <c r="J30" s="2"/>
    </row>
    <row r="31" spans="1:10" ht="15">
      <c r="A31" s="12" t="s">
        <v>58</v>
      </c>
      <c r="B31" s="13">
        <v>10</v>
      </c>
      <c r="C31" s="2"/>
      <c r="E31" s="2"/>
      <c r="F31" s="2"/>
      <c r="H31" s="2"/>
      <c r="I31" s="2"/>
      <c r="J31" s="2"/>
    </row>
    <row r="32" spans="1:10" ht="15">
      <c r="A32" s="12" t="s">
        <v>5</v>
      </c>
      <c r="B32" s="13">
        <v>8</v>
      </c>
      <c r="C32" s="2"/>
      <c r="E32" s="2"/>
      <c r="F32" s="2"/>
      <c r="H32" s="2"/>
      <c r="I32" s="2"/>
      <c r="J32" s="2"/>
    </row>
    <row r="33" spans="1:10" ht="15">
      <c r="A33" s="12" t="s">
        <v>6</v>
      </c>
      <c r="B33" s="13">
        <v>7</v>
      </c>
      <c r="C33" s="2"/>
      <c r="E33" s="2"/>
      <c r="F33" s="2"/>
      <c r="H33" s="2"/>
      <c r="I33" s="2"/>
      <c r="J33" s="2"/>
    </row>
    <row r="34" spans="1:10" ht="15">
      <c r="A34" s="12" t="s">
        <v>7</v>
      </c>
      <c r="B34" s="13">
        <v>6</v>
      </c>
      <c r="C34" s="2"/>
      <c r="E34" s="2"/>
      <c r="F34" s="2"/>
      <c r="H34" s="2"/>
      <c r="I34" s="2"/>
      <c r="J34" s="2"/>
    </row>
    <row r="35" spans="1:10" ht="15">
      <c r="A35" s="12" t="s">
        <v>8</v>
      </c>
      <c r="B35" s="13">
        <v>5</v>
      </c>
      <c r="C35" s="2"/>
      <c r="E35" s="2"/>
      <c r="F35" s="12"/>
      <c r="H35" s="12"/>
      <c r="I35" s="12"/>
      <c r="J35" s="13"/>
    </row>
    <row r="36" spans="1:10" ht="15">
      <c r="A36" s="12" t="s">
        <v>43</v>
      </c>
      <c r="B36" s="13">
        <v>4</v>
      </c>
      <c r="C36" s="2"/>
      <c r="E36" s="2"/>
      <c r="F36" s="12"/>
      <c r="H36" s="12"/>
      <c r="I36" s="12"/>
      <c r="J36" s="13"/>
    </row>
    <row r="37" spans="1:10" ht="15">
      <c r="A37" s="12" t="s">
        <v>44</v>
      </c>
      <c r="B37" s="13">
        <v>3</v>
      </c>
      <c r="C37" s="2"/>
      <c r="E37" s="2"/>
      <c r="F37" s="12"/>
      <c r="H37" s="12"/>
      <c r="I37" s="12"/>
      <c r="J37" s="13"/>
    </row>
    <row r="38" spans="1:10" ht="15">
      <c r="A38" s="12" t="s">
        <v>45</v>
      </c>
      <c r="B38" s="13">
        <v>2</v>
      </c>
      <c r="C38" s="2"/>
      <c r="E38" s="2"/>
      <c r="F38" s="12"/>
      <c r="H38" s="12"/>
      <c r="I38" s="12"/>
      <c r="J38" s="13"/>
    </row>
    <row r="39" spans="1:10" ht="15">
      <c r="A39" s="12" t="s">
        <v>46</v>
      </c>
      <c r="B39" s="13">
        <v>1</v>
      </c>
      <c r="C39" s="2"/>
      <c r="E39" s="2"/>
      <c r="F39" s="2"/>
      <c r="H39" s="2"/>
      <c r="I39" s="2"/>
      <c r="J39" s="2"/>
    </row>
    <row r="40" spans="1:10" ht="15">
      <c r="A40" s="12" t="s">
        <v>9</v>
      </c>
      <c r="B40" s="2"/>
      <c r="C40" s="2"/>
      <c r="E40" s="2"/>
      <c r="F40" s="2"/>
      <c r="H40" s="2"/>
      <c r="I40" s="2"/>
      <c r="J40" s="2"/>
    </row>
    <row r="42" spans="1:13" ht="15">
      <c r="A42" s="1" t="s">
        <v>49</v>
      </c>
      <c r="B42" s="2"/>
      <c r="C42" s="2"/>
      <c r="E42" s="2"/>
      <c r="F42" s="2"/>
      <c r="G42" s="2"/>
      <c r="H42" s="2"/>
      <c r="I42" s="2"/>
      <c r="J42" s="2"/>
      <c r="L42" s="2"/>
      <c r="M42" s="2"/>
    </row>
    <row r="43" spans="1:13" ht="15">
      <c r="A43" s="1" t="s">
        <v>50</v>
      </c>
      <c r="B43" s="2"/>
      <c r="C43" s="2"/>
      <c r="E43" s="2"/>
      <c r="F43" s="2"/>
      <c r="G43" s="2"/>
      <c r="H43" s="2"/>
      <c r="I43" s="2"/>
      <c r="J43" s="2"/>
      <c r="L43" s="2"/>
      <c r="M43" s="2"/>
    </row>
    <row r="44" ht="15">
      <c r="A44" s="1"/>
    </row>
    <row r="45" ht="15">
      <c r="A45" s="15" t="s">
        <v>33</v>
      </c>
    </row>
    <row r="46" ht="15">
      <c r="A46" s="15" t="s">
        <v>29</v>
      </c>
    </row>
    <row r="47" ht="15">
      <c r="A47" s="15" t="s">
        <v>10</v>
      </c>
    </row>
    <row r="48" ht="15">
      <c r="A48" s="15" t="s">
        <v>30</v>
      </c>
    </row>
    <row r="49" ht="15">
      <c r="A49" s="15" t="s">
        <v>31</v>
      </c>
    </row>
    <row r="50" ht="15">
      <c r="A50" s="15" t="s">
        <v>11</v>
      </c>
    </row>
    <row r="51" ht="15">
      <c r="A51" s="15" t="s">
        <v>12</v>
      </c>
    </row>
    <row r="52" ht="15">
      <c r="A52" s="14" t="s">
        <v>32</v>
      </c>
    </row>
  </sheetData>
  <sheetProtection/>
  <conditionalFormatting sqref="C4:J4 C10:J10 C13:J13 C22:J22 C25:J25 C7:J7 C16:J16 C19:J19">
    <cfRule type="cellIs" priority="2" dxfId="16" operator="lessThanOrEqual">
      <formula>2</formula>
    </cfRule>
  </conditionalFormatting>
  <conditionalFormatting sqref="C28:J28">
    <cfRule type="cellIs" priority="1" dxfId="15" operator="lessThanOrEqual">
      <formula>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 ARC-TI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Poll</dc:creator>
  <cp:keywords/>
  <dc:description/>
  <cp:lastModifiedBy>Scott Poll</cp:lastModifiedBy>
  <cp:lastPrinted>2009-05-07T00:18:04Z</cp:lastPrinted>
  <dcterms:created xsi:type="dcterms:W3CDTF">2009-05-01T18:16:48Z</dcterms:created>
  <dcterms:modified xsi:type="dcterms:W3CDTF">2009-10-22T00:20:24Z</dcterms:modified>
  <cp:category/>
  <cp:version/>
  <cp:contentType/>
  <cp:contentStatus/>
</cp:coreProperties>
</file>